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80" windowWidth="18465" windowHeight="12120" activeTab="2"/>
  </bookViews>
  <sheets>
    <sheet name="2025" sheetId="1" r:id="rId1"/>
    <sheet name="2026" sheetId="4" r:id="rId2"/>
    <sheet name="2027" sheetId="5" r:id="rId3"/>
    <sheet name="ГРБС" sheetId="6" r:id="rId4"/>
  </sheets>
  <definedNames>
    <definedName name="_xlnm._FilterDatabase" localSheetId="0" hidden="1">'2025'!$A$11:$E$164</definedName>
    <definedName name="_xlnm.Print_Titles" localSheetId="0">'2025'!$11:$11</definedName>
    <definedName name="_xlnm.Print_Area" localSheetId="0">'2025'!$A$1:$E$167</definedName>
    <definedName name="_xlnm.Print_Area" localSheetId="1">'2026'!$A$1:$E$82</definedName>
    <definedName name="_xlnm.Print_Area" localSheetId="2">'2027'!$A$1:$E$60</definedName>
  </definedNames>
  <calcPr calcId="125725" refMode="R1C1"/>
</workbook>
</file>

<file path=xl/calcChain.xml><?xml version="1.0" encoding="utf-8"?>
<calcChain xmlns="http://schemas.openxmlformats.org/spreadsheetml/2006/main">
  <c r="C13" i="1"/>
  <c r="D155"/>
  <c r="C82"/>
  <c r="C9" i="6"/>
  <c r="C167" i="1"/>
  <c r="D48" l="1"/>
  <c r="B48"/>
  <c r="C47"/>
  <c r="C145"/>
  <c r="C75"/>
  <c r="C76"/>
  <c r="D164"/>
  <c r="B164"/>
  <c r="B44"/>
  <c r="D44"/>
  <c r="C89"/>
  <c r="C43"/>
  <c r="C131"/>
  <c r="C130"/>
  <c r="C77"/>
  <c r="C134"/>
  <c r="C126"/>
  <c r="C127"/>
  <c r="C128"/>
  <c r="C135"/>
  <c r="C48" l="1"/>
  <c r="C44"/>
  <c r="C136" l="1"/>
  <c r="C124"/>
  <c r="C125"/>
  <c r="C129"/>
  <c r="C148"/>
  <c r="B155"/>
  <c r="C133"/>
  <c r="C132"/>
  <c r="C146"/>
  <c r="C140"/>
  <c r="C139"/>
  <c r="C143"/>
  <c r="C141"/>
  <c r="C147"/>
  <c r="C149"/>
  <c r="C150"/>
  <c r="C151"/>
  <c r="C152"/>
  <c r="C153"/>
  <c r="C100"/>
  <c r="C101" l="1"/>
  <c r="C102"/>
  <c r="C103"/>
  <c r="C104"/>
  <c r="C105"/>
  <c r="C71"/>
  <c r="C70"/>
  <c r="C94"/>
  <c r="C95"/>
  <c r="C96"/>
  <c r="C97"/>
  <c r="C98"/>
  <c r="C99"/>
  <c r="C93"/>
  <c r="C92"/>
  <c r="C91"/>
  <c r="C90"/>
  <c r="C88"/>
  <c r="C87"/>
  <c r="C86"/>
  <c r="C85"/>
  <c r="C84"/>
  <c r="C108"/>
  <c r="C107"/>
  <c r="C106"/>
  <c r="C111"/>
  <c r="C112" l="1"/>
  <c r="C115"/>
  <c r="C110" l="1"/>
  <c r="C109"/>
  <c r="C122"/>
  <c r="C123"/>
  <c r="C119" l="1"/>
  <c r="C39" l="1"/>
  <c r="C40"/>
  <c r="C62" l="1"/>
  <c r="D35"/>
  <c r="C161"/>
  <c r="C162"/>
  <c r="C163"/>
  <c r="C164" l="1"/>
  <c r="D15" i="4"/>
  <c r="B57" i="5"/>
  <c r="D57"/>
  <c r="C56"/>
  <c r="C55"/>
  <c r="C54"/>
  <c r="C53"/>
  <c r="C52"/>
  <c r="C51" i="4" l="1"/>
  <c r="C52"/>
  <c r="C53"/>
  <c r="C54"/>
  <c r="C55"/>
  <c r="C61"/>
  <c r="D58"/>
  <c r="B58"/>
  <c r="C50" i="5"/>
  <c r="C46"/>
  <c r="C45"/>
  <c r="C47"/>
  <c r="C46" i="4" l="1"/>
  <c r="C47"/>
  <c r="C48"/>
  <c r="C49"/>
  <c r="C50"/>
  <c r="C15" i="1"/>
  <c r="C61" l="1"/>
  <c r="D23"/>
  <c r="C14" i="4" l="1"/>
  <c r="C78" i="1" l="1"/>
  <c r="C41"/>
  <c r="C137" l="1"/>
  <c r="C138"/>
  <c r="C17"/>
  <c r="C18"/>
  <c r="C19"/>
  <c r="C20"/>
  <c r="C83"/>
  <c r="C81"/>
  <c r="C80"/>
  <c r="C79"/>
  <c r="C21"/>
  <c r="C72" l="1"/>
  <c r="C155" l="1"/>
  <c r="C73" l="1"/>
  <c r="C74"/>
  <c r="C68"/>
  <c r="C69"/>
  <c r="C60"/>
  <c r="D65"/>
  <c r="B65"/>
  <c r="D53"/>
  <c r="C31"/>
  <c r="C144" l="1"/>
  <c r="C142"/>
  <c r="C64" l="1"/>
  <c r="C52" l="1"/>
  <c r="C56" i="4" l="1"/>
  <c r="B53" i="1"/>
  <c r="B23" l="1"/>
  <c r="C23" s="1"/>
  <c r="C121"/>
  <c r="C32" l="1"/>
  <c r="C116" l="1"/>
  <c r="C160" l="1"/>
  <c r="C44" i="4"/>
  <c r="C43"/>
  <c r="C159" i="1" l="1"/>
  <c r="C16" l="1"/>
  <c r="C48" i="5"/>
  <c r="C44"/>
  <c r="C22" i="1" l="1"/>
  <c r="C42" l="1"/>
  <c r="C59" l="1"/>
  <c r="C63" l="1"/>
  <c r="D27" l="1"/>
  <c r="B27"/>
  <c r="C27" l="1"/>
  <c r="C40" i="5" l="1"/>
  <c r="C57" i="4" l="1"/>
  <c r="C45"/>
  <c r="C51" i="5"/>
  <c r="C49"/>
  <c r="C30" i="1" l="1"/>
  <c r="C120" l="1"/>
  <c r="C154" l="1"/>
  <c r="C58" l="1"/>
  <c r="C113"/>
  <c r="C114"/>
  <c r="C117"/>
  <c r="C118"/>
  <c r="C14" i="5"/>
  <c r="C15"/>
  <c r="C57" i="1" l="1"/>
  <c r="C33" l="1"/>
  <c r="C26" i="6" l="1"/>
  <c r="C14"/>
  <c r="C33"/>
  <c r="C32"/>
  <c r="C31"/>
  <c r="C30"/>
  <c r="C29"/>
  <c r="C28"/>
  <c r="C27"/>
  <c r="C21"/>
  <c r="C20"/>
  <c r="C19"/>
  <c r="C18"/>
  <c r="C17"/>
  <c r="C16"/>
  <c r="C15"/>
  <c r="C8"/>
  <c r="C7"/>
  <c r="C6"/>
  <c r="C5"/>
  <c r="C4"/>
  <c r="C3"/>
  <c r="C60" i="5"/>
  <c r="C41"/>
  <c r="D37"/>
  <c r="B37"/>
  <c r="C36"/>
  <c r="C35"/>
  <c r="C34"/>
  <c r="C33"/>
  <c r="C32"/>
  <c r="C31"/>
  <c r="C30"/>
  <c r="C29"/>
  <c r="C28"/>
  <c r="C27"/>
  <c r="C26"/>
  <c r="C25"/>
  <c r="B22"/>
  <c r="C22" s="1"/>
  <c r="C21"/>
  <c r="C20"/>
  <c r="C19"/>
  <c r="D16"/>
  <c r="B16"/>
  <c r="C13"/>
  <c r="C37" l="1"/>
  <c r="C16"/>
  <c r="C20" i="4"/>
  <c r="C19"/>
  <c r="B15"/>
  <c r="C15" s="1"/>
  <c r="C40"/>
  <c r="C39"/>
  <c r="D36"/>
  <c r="B36"/>
  <c r="C35"/>
  <c r="C34"/>
  <c r="C33"/>
  <c r="C32"/>
  <c r="C31"/>
  <c r="C30"/>
  <c r="C29"/>
  <c r="C28"/>
  <c r="C27"/>
  <c r="C26"/>
  <c r="C25"/>
  <c r="C24"/>
  <c r="B21"/>
  <c r="C18"/>
  <c r="C13"/>
  <c r="C21" l="1"/>
  <c r="C36"/>
  <c r="C51" i="1" l="1"/>
  <c r="C53"/>
  <c r="B35" l="1"/>
  <c r="C35" s="1"/>
  <c r="C170" s="1"/>
  <c r="C171" s="1"/>
  <c r="C34" l="1"/>
  <c r="C158" l="1"/>
  <c r="C38" l="1"/>
  <c r="C56" l="1"/>
</calcChain>
</file>

<file path=xl/sharedStrings.xml><?xml version="1.0" encoding="utf-8"?>
<sst xmlns="http://schemas.openxmlformats.org/spreadsheetml/2006/main" count="441" uniqueCount="238">
  <si>
    <t>Бюджетная классификация</t>
  </si>
  <si>
    <t>+/-</t>
  </si>
  <si>
    <t>Направление расходов</t>
  </si>
  <si>
    <t>Всего по расходам бюджета</t>
  </si>
  <si>
    <t>090 0113 6800081410 870</t>
  </si>
  <si>
    <t>090 0111 6800081400 870</t>
  </si>
  <si>
    <t>316 1003 6800081400 360</t>
  </si>
  <si>
    <t>090 0113 6800081415 870</t>
  </si>
  <si>
    <t>Перераспределение средств резервного фонда администрации Котласского муниципального округа Архангельской области на основании распоряжений администрации Котласского муниципального округа Архангельской области "О выделении средств из резервного фонда администрации Котласского муниципального округа Архангельской области" (расходы в рамках непрограммной деятельности)</t>
  </si>
  <si>
    <t>Средства дорожного фонда</t>
  </si>
  <si>
    <r>
      <t xml:space="preserve"> Изменения, вносимые в расходную часть бюджета на 2025 год:                                    </t>
    </r>
    <r>
      <rPr>
        <b/>
        <sz val="24"/>
        <rFont val="Times New Roman"/>
        <family val="1"/>
        <charset val="204"/>
      </rPr>
      <t xml:space="preserve">                 </t>
    </r>
    <r>
      <rPr>
        <b/>
        <sz val="12"/>
        <rFont val="Times New Roman"/>
        <family val="1"/>
        <charset val="204"/>
      </rPr>
      <t xml:space="preserve">                                                                                                           </t>
    </r>
  </si>
  <si>
    <t>Итого за счет средств вышестоящих бюджетов</t>
  </si>
  <si>
    <t>Итого за счет средств резервного фонда</t>
  </si>
  <si>
    <t xml:space="preserve">Итого по резервным средствам </t>
  </si>
  <si>
    <t>Перераспределение резервных средств для финансового обеспечения расходов на оплату коммунальных услуг</t>
  </si>
  <si>
    <t>Перераспределение резервных средств для финансового обеспечения расходов на оплату коммунальных услуг в размере 109 427,5 тыс. рублей. Расходы в рамках непрограммной деятельности.</t>
  </si>
  <si>
    <t>Средства вышестоящих бюджетов.</t>
  </si>
  <si>
    <t>Перемещение средств, в т.ч. уточнение бюджетной классификации.</t>
  </si>
  <si>
    <t>Итого за счет средств дорожного фонда</t>
  </si>
  <si>
    <t>Итого по перемещению средств</t>
  </si>
  <si>
    <r>
      <t xml:space="preserve"> Изменения, вносимые в расходную часть бюджета на 2027 год:                                    </t>
    </r>
    <r>
      <rPr>
        <b/>
        <sz val="24"/>
        <rFont val="Times New Roman"/>
        <family val="1"/>
        <charset val="204"/>
      </rPr>
      <t xml:space="preserve">                 </t>
    </r>
    <r>
      <rPr>
        <b/>
        <sz val="12"/>
        <rFont val="Times New Roman"/>
        <family val="1"/>
        <charset val="204"/>
      </rPr>
      <t xml:space="preserve">                                                                                                           </t>
    </r>
  </si>
  <si>
    <r>
      <t xml:space="preserve"> Изменения, вносимые в расходную часть бюджета на 2026 год:                                    </t>
    </r>
    <r>
      <rPr>
        <b/>
        <sz val="24"/>
        <rFont val="Times New Roman"/>
        <family val="1"/>
        <charset val="204"/>
      </rPr>
      <t xml:space="preserve">                 </t>
    </r>
    <r>
      <rPr>
        <b/>
        <sz val="12"/>
        <rFont val="Times New Roman"/>
        <family val="1"/>
        <charset val="204"/>
      </rPr>
      <t xml:space="preserve">                                                                                                           </t>
    </r>
  </si>
  <si>
    <t>По главному распорядителю Управление по социальной политике  администрации Котласского муниципального округа Архангельской области</t>
  </si>
  <si>
    <t>По главному распорядителю Финансовому управлению администрации Котласского муниципального округа Архангельской области</t>
  </si>
  <si>
    <t>По главному распорядителю Управлению имущественно-хозяйственного комплекса администрации Котласского муниципального округа Архангельской области</t>
  </si>
  <si>
    <t>По главному распорядителю администрации Котласского муниципального округа Архангельской области</t>
  </si>
  <si>
    <t>По главному распорядителю Собранию депутатов Котласского муниципального округа Архангельской области</t>
  </si>
  <si>
    <t>По главному распорядителю Контрольно-счетной комиссия Котласского муниципального округа Архангельской области</t>
  </si>
  <si>
    <t>Условно утверждаемые расходы</t>
  </si>
  <si>
    <t>Получатель бюджетных средств</t>
  </si>
  <si>
    <t>Увеличение бюджетных ассигнований за счет средств вышестоящих бюджетов.</t>
  </si>
  <si>
    <t>ГРБС "Управление по социальной политике администрации Котласского муниципального округа Архангельской области" - ГРБС "УСП"</t>
  </si>
  <si>
    <t>ГРБС "Финансовое управление администрации Котласского муниципального округа Архангельской области"  - ГРБС "Финуправление"</t>
  </si>
  <si>
    <t>ГРБС "Управление имущественно-хозяйственного комплекса администрации Котласского муниципального округа Архангельской области" - ГРБС "УИХК"</t>
  </si>
  <si>
    <t>ГРБС "администрация Котласского муниципального округа Архангельской области"  - ГРБС "администрация"</t>
  </si>
  <si>
    <t>ГРБС "Собрание депутатов Котласского муниципального округа Архангельской области"  - ГРБС "СД"</t>
  </si>
  <si>
    <t>ГРБС "Контрольно-счетная комиссия Котласского муниципального округа Архангельской области"  - ГРБС "КСК"</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</si>
  <si>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</si>
  <si>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Перераспределение резервных средств для финансового обеспечения расходов на оплату коммунальных услуг (за счет средств бюджета округа)</t>
  </si>
  <si>
    <t>По тексту применнено сокращение:</t>
  </si>
  <si>
    <t>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t>
  </si>
  <si>
    <t xml:space="preserve">Перераспределение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(за счет средств бюджета округа). </t>
  </si>
  <si>
    <t>Перераспределение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t>
  </si>
  <si>
    <t>090 0113 6800081412 870</t>
  </si>
  <si>
    <t>Увеличение бюджетных ассигнований за счет увеличения доходной части бюджета округа</t>
  </si>
  <si>
    <t>Итого за счет увеличения средств бюджета округа</t>
  </si>
  <si>
    <t>162 0104 6500080010 122</t>
  </si>
  <si>
    <t>080 0701 0100080112 612</t>
  </si>
  <si>
    <t>080 0702 0100080112 612</t>
  </si>
  <si>
    <t>316 0113 6600080100 244</t>
  </si>
  <si>
    <t xml:space="preserve">Перераспределение средств резервного фонда администрации Котласского муниципального округа Архангельской области </t>
  </si>
  <si>
    <t>Утверждено расходов в бюджете на  27.06.2025, тыс.рублей</t>
  </si>
  <si>
    <t>Расходы с учетом предлагаемых изменений сентября 2025, тыс.рублей</t>
  </si>
  <si>
    <t>316 0104 6500080010 122</t>
  </si>
  <si>
    <t>080 0702 0100080450 612</t>
  </si>
  <si>
    <t>162 0104 6500080010 244</t>
  </si>
  <si>
    <t>080 0801 0200080112 612</t>
  </si>
  <si>
    <t>080 1006 6500080010 122</t>
  </si>
  <si>
    <t>Уменьшение бюджетных ассигнований по ГРБС "Финуправление" в размере 128,8 тыс. рублей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t>
  </si>
  <si>
    <t>162 0409 130009Д010 244</t>
  </si>
  <si>
    <t>162 0409 130009Д020 243</t>
  </si>
  <si>
    <t>162 0503 7300080199 612</t>
  </si>
  <si>
    <t>080 0702 0100080123 611</t>
  </si>
  <si>
    <t>316 0113 6800081400 831</t>
  </si>
  <si>
    <t>080 0701 0100080123 611</t>
  </si>
  <si>
    <t>080 0703 0100080450 612</t>
  </si>
  <si>
    <t>162 0502 0900088370 244</t>
  </si>
  <si>
    <t>Перераспределение резервных средств для финансового обеспечения расходов на оплату коммунальных услуг в размере тыс. рублей. Расходы в рамках непрограммной деятельности.</t>
  </si>
  <si>
    <t>162 0502 6800081400 243</t>
  </si>
  <si>
    <t>080 0702 0100080199 611</t>
  </si>
  <si>
    <t>317 0103 6220080010 123</t>
  </si>
  <si>
    <t>080 0701 0100080111 611</t>
  </si>
  <si>
    <t>080 0701 0100080113 611</t>
  </si>
  <si>
    <t>090 0113 6800081416 870</t>
  </si>
  <si>
    <t>162 0501 1100080030 412</t>
  </si>
  <si>
    <t>Утверждено расходов в бюджете на  24.10.2025, тыс.рублей</t>
  </si>
  <si>
    <t>Расходы с учетом предлагаемых изменений ноября 2025, тыс.рублей</t>
  </si>
  <si>
    <t>080 0701 0100080450 612</t>
  </si>
  <si>
    <t>162 0505 7300080112 612</t>
  </si>
  <si>
    <t>316 0203 7000051181 121</t>
  </si>
  <si>
    <t>316 0203 7000051181 129</t>
  </si>
  <si>
    <t>162 0505 6800081400 831</t>
  </si>
  <si>
    <t>316 0113 6600080100 852</t>
  </si>
  <si>
    <t>090 0106 0500080010 244</t>
  </si>
  <si>
    <t>090 0705 0500080010 244</t>
  </si>
  <si>
    <t>080 1006 6500080010 244</t>
  </si>
  <si>
    <t>162 1004 11000Л8770 412</t>
  </si>
  <si>
    <t>080 0703 0100180114 615</t>
  </si>
  <si>
    <t>080 0703 0100180114 625</t>
  </si>
  <si>
    <t>080 0703 0100180114 635</t>
  </si>
  <si>
    <t>080 0703 0100180114 816</t>
  </si>
  <si>
    <t>080 1101 0100080450 612</t>
  </si>
  <si>
    <t>Перераспределение бюджетных ассигнований по средствам бюджета округа по ГРБС "УСП" с целью предоставления субсидии на иные цели МОУ ДО "ДЮСШ" в размере 178,3 тыс. рублей, за счет сокращения бюджетных ассигнований субсидии в целях финансового обеспечения (возмещения) исполнения муниципального социального заказа на оказание муниципальных услуг в социальной сфере (отсутсвие потребности). Расходы в рамках муниципальной программы "Развитие образования на территории Котласского муниципального округа Архангельской области".</t>
  </si>
  <si>
    <t>162 0501 2200080030 243</t>
  </si>
  <si>
    <t>162 0502 0900088370 243</t>
  </si>
  <si>
    <t>316 0102 61000S4790 129</t>
  </si>
  <si>
    <t>316 0203 70000S4790 129</t>
  </si>
  <si>
    <t>162 1006 11000Л8770 244</t>
  </si>
  <si>
    <t xml:space="preserve">Перераспределение бюджетных ассигнований за счет областного бюджета по ГРБС "УИХК" в размере 0,3 % процента размера  субвенции бюджетам муниципальных районов, муниципальных округов и городских округов Архангельской области на осуществление государственных полномочий по предоставлению жилых помещений специализированного жилищного фонда детям-сиротам и детям, оставшимся без попечения родителей, лицам из числа детей-сирот и детей, оставшихся без попечения родителей в размере 3,6 тыс. рублей для увеличение материально-технического обеспечения УИХК". Расходы в рамках муниципальной программы "Управление муниципальным имуществом Котласского муниципального округа Архангельской области".
</t>
  </si>
  <si>
    <t>316 0113 6900080031 350</t>
  </si>
  <si>
    <t>316 0412 0400088270 811</t>
  </si>
  <si>
    <t>080 0801 0200080123 611</t>
  </si>
  <si>
    <t>Сокращение бюджетных асссигнований ГРБС "УИХК" в размере 6,3 тыс. рублей по распоряжению от 28.10.2025 № 511-р на выполнение капремонта участка сети водоснабжения в р.п. Шипицыно с целью обеспечения холодного водоснабжения в микрорайоне «Дубровка» в соответсвии с фактическими расходами.</t>
  </si>
  <si>
    <t>1620501071И267483412</t>
  </si>
  <si>
    <t>1620501071И267484412</t>
  </si>
  <si>
    <t xml:space="preserve">Увеличение бюджетных ассигнований обеспечение мероприятий по переселению граждан из аварийного жилищного фонда в размере 33 182,8 тыс. рублей, в т.ч. за счет средств, поступивших от публично-правовой компании «Фонд развития территорий» - 30 014,6 тыс. рублей, за счет средств областного бюджета - 3 168,2 тыс. рублей.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  </t>
  </si>
  <si>
    <t xml:space="preserve">Увеличение бюджетных асссигнований по ГРБС "администрация" в размере 28,0 тыс. рублей по распоряжению от 05.11.2025 № 527-р на оплату исполнительных листов  в т.ч.                                                                                                                                                                                      1)  исполнительный лист ФС 048198970 от 10.10.2025 по делу №2а–935/2025 от 05.05.2025 в размере 3,0 тыс. рублей на возмещение расходов по уплате госпошлины (по иску Илатовского Н.Н. об организации стацинарного  уличного освещения дороги от ж/д станции Ватса до дома №35 станции Ватса Котласского района Архангельской области);                                                                                                                                                                                                                       2) исполнительный лист ФС  048198971 от 10.10.2025 по делу №2а–935/2025 (13а-1264/2025) от 11.11.2025  в размере 25,0 тыс. рублей на возмещение судебных расходов (по иску Илатовского Н.Н. об организации стацинарного  уличного освещения дороги от ж/д станции Ватса до дома №35 станции Ватса Котласского района Архангельской области).
</t>
  </si>
  <si>
    <t>090 0106 0500080010 122</t>
  </si>
  <si>
    <t>080 0412 020П1L0803 612</t>
  </si>
  <si>
    <t>162 0412 020П1L0803 244</t>
  </si>
  <si>
    <t>162 0505 100И4А4241 612</t>
  </si>
  <si>
    <t>Уменьшение бюджетных ассигнований по ГРБС "УИХК" за счет средств областного бюджета в размере 109,1 тыс. рублей на осуществление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Расходы в рамках муниципальной программы "Управление муниципальным имуществом Котласского муниципального округа Архангельской области".</t>
  </si>
  <si>
    <t>Уменьшение бюджетных ассигнований  по ГРБС "УИХК"  за счет средств областного бюджета в размере 10 557,1 тыс. рублей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(сверх соглашения с федеральным органом государственной власти).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</si>
  <si>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316 0102 61000S4790 122</t>
  </si>
  <si>
    <t>316 0203 70000S4790 122</t>
  </si>
  <si>
    <t>Увеличение бюджетных ассигнований по ГРБС "администрация" за счет средств федерального бюджета в рамках непрограммных расходов в размере 14,6 тыс. рублей на осуществление первичного воинского учета на территориях, где отсутствуют военные комиссариаты в части фонда оплаты труда.</t>
  </si>
  <si>
    <t>080 0703 0100080111 614</t>
  </si>
  <si>
    <t>080 0703 0100080113 614</t>
  </si>
  <si>
    <t>080 0703 0100180114 614</t>
  </si>
  <si>
    <t>080 1101 0100080111 614</t>
  </si>
  <si>
    <t>080 1101 0100080113 614</t>
  </si>
  <si>
    <t>080 1101 0100180114 614</t>
  </si>
  <si>
    <t>080 0703 01000Л8390 612</t>
  </si>
  <si>
    <t>080 1101 01000Л8390 612</t>
  </si>
  <si>
    <t xml:space="preserve">Уточнение кода бюджетной классификации в части раздела и подраздела по бюджетным ассигнованиям за счет средств бюджета округа по ГРБС "УСП" в размере 15 960,3 тыс. рублей в части обеспечение деятельности МОУ ДО «ДЮСШ». Расходы в рамках муниципальной программы "Развитие образования на территории Котласского муниципального округа Архангельской области". </t>
  </si>
  <si>
    <t xml:space="preserve">Уточнение кода бюджетной классификации в части раздела и подраздела по бюджетным ассигнованиям за счет средств областного бюджета по ГРБС "УСП" в размере 301,1 тыс. рублей в части возмещения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по МОУ ДО «ДЮСШ». Расходы в рамках муниципальной программы "Развитие образования на территории Котласского муниципального округа Архангельской области". </t>
  </si>
  <si>
    <t>162 0113 1100080030 412</t>
  </si>
  <si>
    <t>162 0501 071И26748S 412</t>
  </si>
  <si>
    <t>Перераспределение бюджетных ассигнований по средствам бюджета округа по ГРБС "УИХК" в размере 166,7 тыс. рублей в части софинансирования по переселению граждан из аварийного жилищного фонда (расходы в рамках муниципальной программы «Обеспечение доступным и комфортным жильем и коммунальными услугами населения Котласского муниципального округа Архангельской области»), за счет сокращения расходов на приобретения жилых помещений с целью формирования муниципального жилищного фонда (расходы в рамках муниципальной программы "Управление муниципальным имуществом Котласского муниципального округа Архангельской области").</t>
  </si>
  <si>
    <t xml:space="preserve">Уточнение кода бюджетной классификации в части раздела и подраздела по бюджетным ассигнованиям за счет средств областного бюджета по ГРБС "УСП" в размере 331,1 тыс. рублей в части возмещения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по МОУ ДО «ДЮСШ». Расходы в рамках муниципальной программы "Развитие образования на территории Котласского муниципального округа Архангельской области". </t>
  </si>
  <si>
    <t>080 0703 0100080199 614</t>
  </si>
  <si>
    <t xml:space="preserve">Перераспределение бюджетных ассигнований по средствам бюджета округа по ГРБС "УСП" в размере 178,3 тыс. рублей на оказание муниципальной услуги в соответствии с социальным сертификатом по реализации дополнительных общеразвивающих программ в рамках персонифицированного финансирования. Расходы в рамках муниципальной программы "Развитие образования на территории Котласского муниципального округа Архангельской области". </t>
  </si>
  <si>
    <t>162 0409 130009Д021 244</t>
  </si>
  <si>
    <t>162 0409 130009Д030 244</t>
  </si>
  <si>
    <t>162 0409 130009Д040 244</t>
  </si>
  <si>
    <t>162 0409 130009Д410 243</t>
  </si>
  <si>
    <t>Перераспределение бюджетных ассигнований за счет средств дорожного фонда с одновременным увеличением бюджетных ассигнований в размере 1,0 тыс. рублей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</si>
  <si>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r>
      <t>Уменьшение бюджетных ассигнований средств резервного фонда администрации Котласского муниципального округа по ГРБС "Финуправление" в размере 177,1</t>
    </r>
    <r>
      <rPr>
        <b/>
        <sz val="14"/>
        <color rgb="FFFF0000"/>
        <rFont val="Times New Roman"/>
        <family val="1"/>
        <charset val="204"/>
      </rPr>
      <t xml:space="preserve"> </t>
    </r>
    <r>
      <rPr>
        <sz val="14"/>
        <rFont val="Times New Roman"/>
        <family val="1"/>
        <charset val="204"/>
      </rPr>
      <t>тыс. рублей.</t>
    </r>
  </si>
  <si>
    <t>Увеличение бюджетных асссигнований ГРБС "администрация" в размере 120,0 тыс. рублей на оказание материальной помощи по погребению участников СВО, в т.ч. по распоряжениям:                                                                                                                                                                                     1) от 15.10.2025 № 490-р Худяков С.Л. - 60,0 тыс. рублей;                                                                                                                    2) от 29.10.2025 № 516-р Ускорцев П.Л. - 60,0 тыс. рублей.</t>
  </si>
  <si>
    <t>Увеличение бюджетных ассигнований по ГРБС "Финуправление" в размере 14,6 тыс.рублей на оплату стоимости проезда и провоза багажа к месту использования отпуска и обратно.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</si>
  <si>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Увеличение бюджетных ассигнований по ГРБС "УСП" в размере 476,0 тыс.рублей на перечисление субсидии на иные цели на оплату стоимости проезда и провоза багажа к месту использования отпуска и обратно, в т.ч. МДОУ "Детский сад №1" в размере 53,3 тыс. рублей, МДОУ "Детский сад №15" в размере 59,8 тыс. рублей, МОУ «Сольвычегодская СОШ» в размере 174,6 тыс. рублей, МОУ "Шипицынская СОШ" в размере 79,9 тыс. рублей, МОУ "Приводинская СОШ" в размере 108,4 тыс. рублей. Расходы в рамках муниципальной программы "Развитие образования на территории Котласского муниципального округа Архангельской области".</t>
  </si>
  <si>
    <t>Увеличение бюджетных ассигнований по ГРБС "УСП" в размере 62,2 тыс.рублей на оплату стоимости проезда и провоза багажа к месту использования отпуска и обратно. Расходы в рамках непрограммной деятельности.</t>
  </si>
  <si>
    <t>Увеличение бюджетных ассигнований по ГРБС "УИХК" в размере 72,3 тыс.рублей на перечисление субсидии на иные цели МБУ «Служба благоустройства МО «Черемушское» на оплату стоимости проезда и провоза багажа к месту использования отпуска и обратно. Расходы в рамках непрограммной деятельности.</t>
  </si>
  <si>
    <t>316 0113 6600080100 112</t>
  </si>
  <si>
    <t>Увеличение бюджетных ассигнований по ГРБС "администрация" в размере 61,5 тыс.рублей, в т.ч. на оплату стоимости проезда и провоза багажа к месту использования отпуска и обратно. Расходы в рамках непрограммной деятельности.</t>
  </si>
  <si>
    <t>Увеличение бюджетных ассигнований по ГРБС "администрация" по обеспечению функционирования муниципального казенного учреждения «Архивно-административная часть» в рамках непрограммных расходов за счет средств бюджета округа на оплату стоимости проезда и провоза багажа к месту использования отпуска и обратно  в размере 15,0 тыс. рублей.</t>
  </si>
  <si>
    <t>Уменьшение бюджетных ассигнований в размере 26,6 тыс. рублей в рамках софинансирования на реализацию проектов по развитию общественных территорий, в том числе мероприятий (результатов) по обустройству туристского центра города, в рамках единой субсидии на достижение показателей государственной программы Российской Федерации «Развитие туризма» по ГРБС "УСП" в размере 19,1 тыс. рублей, по ГРБС "УИХК" в размере 7,5 тыс. рублей (общая сумма расходов составляет 7 127,2 тыс. рублей). Расходы в рамках муниципальной программы "Развитие культуры и туризма на территории Котласского муниципального округа Архангельской области".</t>
  </si>
  <si>
    <t>Уменьшение бюджетных ассигнований по ГРБС "Финуправление" резервных средств для финансового обеспечения расходов на оплату коммунальных услуг в размере 10 338,2 тыс. рублей. Расходы в рамках непрограммной деятельности.</t>
  </si>
  <si>
    <t>090 1301 0500081750 730</t>
  </si>
  <si>
    <t>Уменьшение бюджетных ассигнований по ГРБС "УИХК" в размере 18,9 тыс. рублей на реализацию инициативных проектов в рамках регионального проекта "Комфортное Поморье" за счет средств по инициативным платежам, в т.ч.                                                                                                                                                                                     - по проекту "Обустройство уличного освещения" в размере  1,5 тыс. рублей;                                                                                               - по проекту "СВЕТЛАЯ ТРОИЦА" в размере 17,4  тыс. рублей;                                                                                                            Расходы в рамках муниципальной программы "Развитие территориального общественного самоуправления и системы инициативного бюджетирования, поддержка социально ориентированных некоммерческих организаций и развитие добровольчества в Котласском муниципальном округе Архангельской области".</t>
  </si>
  <si>
    <t>080 0804 0200080400 244</t>
  </si>
  <si>
    <t>080 0804 0200080400 612</t>
  </si>
  <si>
    <t>080 1101 0600080430 244</t>
  </si>
  <si>
    <t>080 0801 0200080400 612</t>
  </si>
  <si>
    <t>080 1101 0600080430 123</t>
  </si>
  <si>
    <t>080 1101 0600080430 612</t>
  </si>
  <si>
    <t>Уточнение кода бюджетной классификации в части вида расходов по бюджетным ассигнованиям за счет средств бюджета округа по ГРБС "УСП" в размере 46,0 тыс. рублей с целью уточнение организатора мероприятия и предоставления субсидии на иные цели МУК "МБС" на организацию и проведение торжественного мероприятия "Дайджест культурных событий" по итогам 2025 года. Расходы в рамках муниципальной программы "Развитие культуры и туризма на территории Котласского муниципального округа Архангельской области".</t>
  </si>
  <si>
    <t>080 1006 6500080010 129</t>
  </si>
  <si>
    <t>080 0709 0100080450 123</t>
  </si>
  <si>
    <t>080 0709 0100080450 244</t>
  </si>
  <si>
    <t>080 0709 0100080450 360</t>
  </si>
  <si>
    <t>162 0409 16000А889Б 244</t>
  </si>
  <si>
    <t>162 0409 16000А889Д 244</t>
  </si>
  <si>
    <t>080 0703 0100080123 614</t>
  </si>
  <si>
    <t>080 0703 0100080112 612</t>
  </si>
  <si>
    <t>080 1101 0100080123 614</t>
  </si>
  <si>
    <t>080 1101 0100080199 614</t>
  </si>
  <si>
    <t>080 1101 0100080112 612</t>
  </si>
  <si>
    <t>Уточнение кода бюджетной классификации в части раздела, подраздела по бюджетным ассигнованиям за счет средств областного бюджета по ГРБС "УСП" в размере 261,5 тыс. рублей по по функционированию деятельности МОУ ДО «ДЮСШ» в части возмещения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приведение в соответсвии с приказом Минфина России от 24.05.2022 N 82н «О Порядке формирования и применения кодов бюджетной классификации Российской Федерации, их структуре и принципах назначения». Расходы в рамках муниципальной программы "Развитие образования на территории Котласского муниципального округа Архангельской области".</t>
  </si>
  <si>
    <t>080 0703 0200080123 611</t>
  </si>
  <si>
    <t>080 0703 0200080113 611</t>
  </si>
  <si>
    <t>080 0703 0200080111 611</t>
  </si>
  <si>
    <t>080 0801 0200080113 611</t>
  </si>
  <si>
    <t>080 0801 0200080199 611</t>
  </si>
  <si>
    <t>317 0103 6210080010 121</t>
  </si>
  <si>
    <t>317 0103 6210080010 129</t>
  </si>
  <si>
    <t>316 1003 1500087040 313</t>
  </si>
  <si>
    <t>316 1003 1500087080 313</t>
  </si>
  <si>
    <t>316 1001 1500087050 312</t>
  </si>
  <si>
    <t>316 0310 2000080550 244</t>
  </si>
  <si>
    <t>Уменьшение бюджетных ассигнований по средствам бюджета округа по ГРБС "администрация" в размере 393,9 тыс. рублей на реализацию мероприятий в рамках муниципальной программы "Защита населения и территорий Котласского муниципального округа Архангельской области от чрезвычайных ситуаций, обеспечение пожарной безопасности и обеспечение безопасности людей на водных объектах".</t>
  </si>
  <si>
    <t>316 0113 6600080100 243</t>
  </si>
  <si>
    <t>316 0113 6600080100 247</t>
  </si>
  <si>
    <t>316 0104 6500080010 244</t>
  </si>
  <si>
    <t>316 0705 6500080010 244</t>
  </si>
  <si>
    <t xml:space="preserve"> Уменьшение бюджетных ассигнований по ГРБС "администрация" расходы в рамках непрограммной деятельности по средствам бюджета округа в размере 188,3 тыс. рублей, в т.ч.                                                                                                    - экономия по расходам на оплату услуг хостинга, диспансеризации муниципальных служащих, представительские расходы в размере 188,0 тыс. рублей;                                                                                                                                                                                        -  экономия по оплате обучения на курсах повышения квалификации в размере 0,3 тыс. рублей.</t>
  </si>
  <si>
    <t>Перераспределение бюджетных ассигнований по средствам бюджета округа в рамках непрограммной деятельности по ГРБС "УИХК" в размере 34,8 тыс. рублей с целью возмещения расходов, связанных со служебными командировками, муниципальным служащим, за счет экономии средств от приобретения лицензионных прав программы Нанокад, прохождения медосмотров.</t>
  </si>
  <si>
    <t>Увеличение бюджетных ассигнований по средствам бюджета округа по ГРБС "администрация" расходы в рамках непрограммной деятельности на выплату 17 премий Котласского муниципального округа Архангельской области "За отличное исполнение обязанностей по патриотическому воспитанию граждан на территории Котласского муниципального округа Архангельской области", присуждаемых на основании постановления администрации Котласского муниципального округа Архнгельской области от 02.09.2025 № 1111/1 в размере 188,6 тыс. рублей.</t>
  </si>
  <si>
    <t>162 0113 1100080030 244</t>
  </si>
  <si>
    <t>Сокращение бюджетных ассигнований по ГРБС "УИХК" в рамках непрограммной деятельности по средствам бюджета округа на предоставление субсидии на иные цели МБУ "Служба благоустройства и содержания территории" по приобретению трактора TZR N-244 XL для содержания общественных территорий в г.Сольвычегодск в зимний и летне-осенный периоды в размере 1 580,0 тыс. рублей.</t>
  </si>
  <si>
    <t>Сокращение бюджетных ассигнований по ГРБС "УИХК" по средствам бюджета округа на исполнение решения суда № 2-553/2018 о предоставлении жилого помещения гражданину Малкову Г.Б. п. Приводино в размере 985,1 тыс. рублей.  Расходы в рамках муниципальной программы "Управление муниципальным имуществом Котласского муниципального округа Архангельской области".</t>
  </si>
  <si>
    <t>162 0503 1000088410 244</t>
  </si>
  <si>
    <t>Сокращение бюджетных ассигнований по ГРБС "УИХК" по средствам бюджета округа  на свод зеленых насаждений в размере 169,4 тыс. рублей.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t>
  </si>
  <si>
    <t>162 0314 1400088440 244</t>
  </si>
  <si>
    <t>162 0406 1300088360 244</t>
  </si>
  <si>
    <t>162 0408 1300086800 244</t>
  </si>
  <si>
    <t>162 0408 1300088900 244</t>
  </si>
  <si>
    <t>162 0505 0900088371 414</t>
  </si>
  <si>
    <t>080 0702 010Ю4А7504 612</t>
  </si>
  <si>
    <t>Сокращение бюджетных ассигнований по средствам бюджета округа по ГБС "УСП" в размере 1476,6 тыс. рублей в целях осуществления технологического присоединения по причине увеличения максимальной мощности присоединяемых электроустановок в МОУ «Шипицынская СОШ» к электрическим сетям с ПАО «Россети Северо-Запад», в части функционирования системы вентиляции и электрооборудования здания школы. Расходы в рамках муниципальной программы "Развитие образования на территории Котласского муниципального округа Архангельской области".</t>
  </si>
  <si>
    <t>162 0501 2200080030 244</t>
  </si>
  <si>
    <t xml:space="preserve">Уменьшение бюджетных ассигнований по ГРБС "УИХК" в размере 261,4 тыс. рублей в рамках софинансирования на перечисление субсидии на иные цели МБУ «Служба благоустройства МО «Черемушское»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(сверх соглашения с федеральным органом государственной власти). Расходы в рамках муниципальной программы "Формирование современной городской среды на территории Котласского муниципального округа Архангельской области".          </t>
  </si>
  <si>
    <t>Увеличение бюджетных ассигнований по ГРБС "администрация" в рамках непрограммных расходов в размере                         1 500,0 тыс. рублей 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(гранта) из федерального бюджета.</t>
  </si>
  <si>
    <t>080 0701 01000Л8620 611</t>
  </si>
  <si>
    <t>080 0702 01000Л8620 611</t>
  </si>
  <si>
    <t>Уточнение кода бюджетной классификации в части раздела, подраздела по бюджетным ассигнованиям за счет средств областного бюджета по ГРБС "УСП" в размере 18 807,4 тыс. рублей в части субвенции на реализацию образовательных программ. В рамках муниципальной программы "Развитие образования на территории Котласского муниципального округа Архангельской области".</t>
  </si>
  <si>
    <t>316 0705 6600080100 244</t>
  </si>
  <si>
    <t>Перераспределение резервных средств для финансового обеспечения расходов на реализацию отдельных природоохранных мероприятий (за счет средств бюджета округа)</t>
  </si>
  <si>
    <t>Увеличение бюджетных ассигнований по ГРБС "Финуправление" резервных средств для финансового обеспечения расходов на реализацию отдельных природоохранных мероприятий в размере 263,8 тыс. рублей. Расходы в рамках непрограммной деятельности.</t>
  </si>
  <si>
    <t>Уменьшение бюджетных ассигнований по ГРБС "Финуправление" в размере 350 тыс. рублей, с одновременным сокращением бюджетных ассигнований в размере 166,8 тыс. рублей резервных средств на разработку дизайн-проектов, на проведение государственной экспертизы, разработку проектной документации, проектно-сметной документации по реконструкции, капитальному ремонту, строительству объектов муниципальной собственности, для обеспечения софинансирования расходных обязательств Котласского муниципального округа Архангельской области в рамках непрограммных расходов.</t>
  </si>
  <si>
    <t>Увеличение бюджетных ассигнований по ГРБС "УИКХ" в размере 350,0 тыс. рублей на разработку сметной документации, в т.ч.:                                                                                                                                                                                                                       1) в рамках муниципальной программы "Содержание жилищного фонда Котласского муниципального округа Архангельской области" на капремонт жилых помещений в размере 80,0 тыс. рублей, в т.ч. по адресу: рп. Приводино, ул.Полевая, д.15, кв.2 в размере 40,0 тыс. рублей, д. Медведки, ул. Центральная, д.30 по заключенному мировому соглашению в размере 40,0 тыс. рублей;                                                                                                                                 2) в рамках муниципальной программы "Развитие энергетики и жилищно-коммунального хозяйства Котласского муниципального округа Архангельской области" на капремонт участка сетей холодного водоснабжения в размере 270,0 тыс. рублей, в т.ч. по адресу: рп.Приводино по ул.Водников от ул.Дудникова до д.№ 25 по ул.Водников протяженностью 789,7 п.м в размере 100,0 тыс. рублей; по адресу: д.Борки в размере 80,0 тыс. рублей; по адресу р.п.Шипицыно протяженностью в размере 90,0 тыс. рублей.</t>
  </si>
  <si>
    <t>Уменьшение бюджетных ассигнований по ГРБС "Финуправление" резервных средств на компенсацию расходов на оплату стоимости проезда и провоза багажа к месту использования отпуска и обратно для лиц, работающих в органах местного самоуправления Котласского муниципального округа Архангельской области и муниципальных учреждениях, финансируемых за счет бюджета Котласского муниципального округа Архангельской области, расположенных в районах Крайнего Севера и приравненных к ним местностях, и членов их семей в размере 760,2 тыс. рублей. Расходы в рамках непрограммной деятельности.</t>
  </si>
  <si>
    <r>
      <t>Увеличение бюджетных ассигнований по ГРБС "УСП" в размере</t>
    </r>
    <r>
      <rPr>
        <b/>
        <sz val="14"/>
        <color rgb="FFFF0000"/>
        <rFont val="Times New Roman"/>
        <family val="1"/>
        <charset val="204"/>
      </rPr>
      <t xml:space="preserve"> </t>
    </r>
    <r>
      <rPr>
        <sz val="14"/>
        <rFont val="Times New Roman"/>
        <family val="1"/>
        <charset val="204"/>
      </rPr>
      <t>58,6</t>
    </r>
    <r>
      <rPr>
        <b/>
        <sz val="14"/>
        <color rgb="FFFF0000"/>
        <rFont val="Times New Roman"/>
        <family val="1"/>
        <charset val="204"/>
      </rPr>
      <t xml:space="preserve"> </t>
    </r>
    <r>
      <rPr>
        <sz val="14"/>
        <rFont val="Times New Roman"/>
        <family val="1"/>
        <charset val="204"/>
      </rPr>
      <t>тыс.рублей на перечисление субсидии на иные цели на оплату стоимости проезда и провоза багажа к месту использования отпуска и обратно МУК "МБС". Расходы в рамках муниципальной программы "Развитие культуры и туризма на территории Котласского муниципального округа Архангельской области".</t>
    </r>
  </si>
  <si>
    <t xml:space="preserve">Увеличение бюджетных ассигнований по средствам бюджета округа по ГРБС "УСП" в размере 1 002,2 тыс. рублей в части оплаты коммунальных услуг (приобретение тепловой энергии) для МУК "КДО" (расходы в рамках муниципальной программы "Развитие культуры и туризма на территории Котласского муниципального округа Архангельской области"), за счет наличия экономии по оплате коммунальных услуг общеобразовательных школ (расходы в рамках муниципальной программы "Развитие образования на территории Котласского муниципального округа Архангельской области"). </t>
  </si>
  <si>
    <t>Уменьшение бюджетных ассигнований за счет средств бюджета округа  по ГРБС "УСП" в размере 57,9 тыс. рублей, в т.ч.                                                                                                                                                                                                       -  на организацию детей и сопровождающих для участия в региональных олимпиадах в размере 4,9 тыс. рублей;                                                - на услуги автотранспортного обслуживания по перевозке школьников в размере 19,6 тыс. рублей;                                          - на компенсацию оплаты проживания в общежитии студентам, обучающимся на педагогических специальностях в образовательных организациях среднего профессионального и высшего образования по договорам о целевом обучении в размере 33,4 тыс. рублей.                                                                                                                              Расходы в рамках муниципальной программы "Развитие образования на территории Котласского муниципального округа Архангельской области".</t>
  </si>
  <si>
    <t>1.Уточнение кода бюджетной классификации в части вида расходов по бюджетным ассигнованиям за счет средств бюджета округа по ГРБС "УСП" в размере 21,4 тыс. рублей с целью уточнение организатора-исполнителя мероприятия муниципальной программы и предоставления субсидии на иные цели МУК "КДО" на приобретние шевронов, нашивок и иных аксессуаров для пошива формы.                                                                                                              2. Уменьшение бюджетных ассигнований за счет средств бюджета округа  по ГРБС "УСП" в размере 26,2 тыс. рублей, в т.ч.                                                                                                                                                                                                                 - на реализацию мероприятия "Вовлечение молодежи в социально-значимую пракику; поддержка созидательной активности молодежи, молодежных инициатив" (отсутсвие потребности) в размере 8,2 тыс. рублей;                                                                                                                                                                                                                   - на поставку медалей (экономия по результатам проведенного аукциона) в размере 18,0 тыс. рублей.                                                                                                                                Расходы в рамках муниципальной программы "Развитие физической культуры, спорта, патриотическое воспитание и повышение эффективности реализации молодежной политики в Котласском муниципальном округе Архангельской области".</t>
  </si>
  <si>
    <t>Уменьшить бюджетные ассигнования  по средствам бюджета округа по ГРБС "УСП" с целью предоставления субсидии на иные цели МУК "МБС" в размере 172,2 тыс. рублей - экономия по реализации мероприятий в рамках регионального проекта "Культурная среда". Расходы в рамках муниципальной программы "Развитие культуры и туризма на территории Котласского муниципального округа Архангельской области"</t>
  </si>
  <si>
    <t>Перераспределение бюджетных ассигнований по средствам бюджета округа по ГРБС "Финуправление" в размере 4,8 тыс. рублей с целью оплаты образовательных услуг в формате онлайн -конференции на тему "Муниципальный бюджет и муниципальные финансы в условиях реформы МСУ: ФЗ-33, изменения в законодательстве, особенности работы в новой экономической ситуации и подготовка к бюджету - 2026".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</si>
  <si>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Уменьшение бюджетных ассигнований по ГРБС "Финуправление" в размере 12 013,6 тыс. рублей на обслуживание муниципального долга. Расходы в рамках муниципальной программы "Управление муниципальными финансами и муниципальным долгом Котласского муниципального округа Архангельской области".</t>
  </si>
  <si>
    <t>Уменьшение бюджетных ассигнований по ГРБС "УИХК" по средствам бюджета округа в размере 68,1 тыс. рублей, в т.ч.:                                                                                                                                                                                                    - на доставку противогазов в размере 25,6 тыс. рублей (отсутствие потребности);                                                                                - на приобретение материальных запасов для автогрейдера в размере 7,6 тыс. рублей;                                                                                   - на содержание и сохранность муниципального имущества (включает в себя расходы на содержание, перемещение, транспортировку, страхование, ремонт и пр.) (отсутствие потребности) в размере 5,5 тыс. рублей;                                                                                      
- на снос объектов капитального строительства (включает в себя расходы по разработке проектов организации работ по сносу, подготовке смет, фактическому сносу объектов) (экономия по результатам аукциона) в размере 29,4 тыс. рублей.                
 Расходы в рамках муниципальной программы «Управление муниципальным имуществом Котласского муниципального округа Архангельской области».</t>
  </si>
  <si>
    <t>Уменьшение бюджетных ассигнований по ГРБС "УИХК" по средствам бюджета округа в размере 240,5 тыс. рублей, в т.ч.:                                                                                                                                                                                                                                      - на предупреждение причинения вреда населению  и окружающей среде,  путем ограничения несанкционированного доступа людей  в неэксплуатируемые здания в размере 104,1 тыс. рублей;                                                                          - на установку  и содержание камер видеонаблюдения в размере 136,4 тыс. рублей.                                                                            Расходы в рамках муниципальной программы "Профилактика терроризма и экстремизма, а также минимизация и (или) ликвидация последствий их проявлений на территории Котласского муниципального округа Архангельской области".</t>
  </si>
  <si>
    <t>Уменьшение бюджетных ассигнований по ГРБС "УИХК" по средствам бюджета округа в размере 55,5 тыс. рублей, в т.ч.:                                                                                                                                                                                                                                             - на плату за пользование водным объектом, оплата услуг по подготовке, выдаче технических условий, согласованию устройства и эксплуатации ледовой переправы в размере 5,3 тыс. рублей;                                                                     - на организацию транспортного обслуживания населения водным транспортом в размере 21,4 тыс. рублей;                                         - на организацию регулярных перевозок пассажиров и багажа автомобильным транспортом в размере 28,8 тыс. рублей.                                                                                                                                                                                                                          Расходы в рамках муниципальной программы «Развитие дорожного хозяйства и транспортной инфраструктуры Котласского муниципального округа Архангельской области».</t>
  </si>
  <si>
    <t>1. Увеличение бюджетных ассигнований по средствам бюджета округа по ГРБС "УИХК" с целью исполнения решения суда 2-580/2024 и завершения работ по капремонту муниципального жилого помещения расположенного по адресу: п. Приводино, ул. Полевая, д. 15, кв. 2, включенного в состав маневренного жилого фонда в размере 433,3 тыс. рублей, в т.ч. материалы неучтенные локальным расчетом заключенного контракта от 24.10.2025 № 124 - 121,0 тыс. рублей; на ремонт веранды - 260,9 тыс. рублей; крыльца и мостков - 51,4 тыс. рублей.                                                                                                                                                                                                                                  2. Уменьшение бюджетных ассигнований по средствам бюджета округа по ГРБС "УИХК" в части взносов на капитальный ремонт общего имущества в многоквартирном доме в размере 306,9 тыс. рублей.                                                                  3. Перераспределение бюджетных ассигнований по средствам бюджета округа по ГРБС "УИХК" в размере 6,6 тыс. рублей в части увеличения бюджетных ассигнований на капремонт жилых помещений,                                                                              за счет уменьшения бюджетных ассигнований:                                                                                                                                                                                - по проведению проверок индивидуальных приборов учета холодной воды в муниципальных жилых помещениях, а также их установка при необходимости в размере 0,5 тыс. рублей;                                                                                   - по обследованию дымовых труб и печей в размере 2,5 тыс. рублей;                                                                                                       - по капремонту печей в муниципальных жилых помещениях (включая приобретение маериалов и печного литья для выполнения капремонта, возмещение затрат, понесенных нанимателем в связи с проведением капремонтом нанимаемого жилого помещения) в размере 3,6 тыс. рублей.                                                                                                                          Расходы в рамках муниципальной программы "Содержание жилищного фонда Котласского муниципального округа Архангельской области"</t>
  </si>
  <si>
    <t>По ГРБС "администрация" расходы в рамках непрограммной деятельности по средствам бюджета округа на выполнение функций МКУ КМО "Архивно-административная часть":                                                                                                       1. Уменьшение бюджетных ассигнований в размере 1 294,4 тыс. рублей, в т.ч.:                                                                                                  -  экономия по капремонту кровли зданий, расположенных по адресам: г. Котлас, ул.Володарского, д.9; г. Сольвычегодск, ул.Октябрьская д.9а; по капремонту центрального фасада и входной  группы административного здания по адресу: г.Котлас, пл.Советов, д.9, по замене деревяного оконного блокана блок ПВХ профилей в административном зданиипо адресу: г. Котлас, ул.Володарского д.9 в размере 588,2 тыс. рублей;                                                                                                                                                                                           - экономия по закупке товаров, работ, услуг для муниципальных нужд в размере 229,7 тыс. рублей;                                                                                      - экономия по оплате обучения на курсах повышения квалификации в размере 0,1 тыс. рублей;                                                                                              - экономия по оплате коммунальных услуг в размере 476,4 тыс. рублей.                                                                                           2. Перераспределение бюджетных ассигнований  в размере 50,0 тыс. рублей на оплату госпошлины за рассмотрении иска в Арбитражном суде Архангельской области, за счет сокращения бюджетных ассигнований на приобретение основных средств (котел газовый).</t>
  </si>
  <si>
    <t xml:space="preserve">Уменьшение бюджетных ассигнований по средствам бюджета округа по ГРБС "администрация" на создание условий для обеспечения жителей Котласского муниципального округа услугами торговли в размере 460,0 тыс. рублей. Расходы в рамках муниципальной программы "Развитие субъектов малого и среднего предпринимательства на территории Котласского муниципального округа Архангельской области". </t>
  </si>
  <si>
    <t>Увеличение бюджетных ассигнований по средствам бюджета округа по ГРБС "администрация" в размере 215,2 тыс. рублей, в т.ч.:                                                                                                                                                                                          - на выплату пенсии за выслугу лет в размере 170,9 тыс. рублей;                                                                                                          - на компенсацию стоимости проезда к месту обследования, консультации и (или) лечения и обратно за пределами Котласского муниципального округа в размере 101,3 тыс. рублей;                                                                                               с одновременным уменьшением бюджетных ассигнований на реализацию Положения о Почетном гражданине Котласского муниципального округа Архангельской области в размере 57,0 тыс. рублей.                                                                               Расходы в рамках муниципальной программы "Социальная поддержка населения в Котласском муниципальном округе Архангельской области".</t>
  </si>
  <si>
    <t>Уменьшение бюджетных ассигнований по средствам бюджета округа по ГРБС "СД" в размере 660,4 тыс. рублей, в т.ч.:                                                                                                                                                                                                                                  - экономия фонда оплаты труда Председателя Собрания депутатов в размере 540,4 тыс. рублей;                                                           - экономия по выплатам компенсации депутатам Собрания депутатов за осуществление ими своих полномочий в размере 120,0 тыс. рублей.                                                                                                                                                                                        Расходы в рамках непрограммной деятельности.</t>
  </si>
  <si>
    <t xml:space="preserve">1) Увеличение бюджетных ассигнований по средствам бюджета округа по ГРБС "УИХК" с целью приобретения реагентов для станции водоподготовки «Биогард ВОС 36-844, НМ-57552» в рп. Шипицыно в размере 975,8 тыс. рублей;                                                                                                                                                  -                                                                                                                                                                                                                                      2) Уменьшение бюджетных ассигнований по средствам бюджета округа по ГРБС "УИХК" в размере 1 808,2 тыс. рублей, в т.ч.                                                                                                                                                                                                           - на поставку пожарных гидрантов в размере 54,2 тыс. рублей (экономия в рамках исполнения муниципального контракта),                                                                                                                                                                                                                   - на прибретение источника энергосбережения в размере 56,0 тыс. рублей,                                                                                     - на приобретение насосного оборудования для объектов водоснабжения в рп.Шипицыно (отсутствие потребности в связи с проведением пусконаладочных работ на объекте "Строительство водоочистных сооружений и водонасосной станции, реконструкция сетей водоснабжения, п. Шипицыно" в размере 230,9 тыс. рублей,                                                                                                                                                                                                                         - содержание объектов водоснабжения и водоотведения в размере 219,7 тыс. рублей (экономия средств);                                    - экономия в связи с нарушением условий исполнения сроков мунципального контракта № 71 от 16.06.2025 по замене запорной арматуры и частичное восстановление водопровоных колодцев на сетях водоснабжения в п.Шипицыно, в рамках капремонта, и принятым решением о расторжении контракта в размере 630,0 тыс. рублей;                                                                                                                                                                                                                               - на капремон  участков сетей  водоснабжения (п.Шипицыно) (экономия по оплате работ по "факту") в размере 114,8 тыс. рублей;                                                                                                                                                                                                          - на разработка документации для передачи объектов водоснабжения и водоотведения в концессию в размере 470,0 тыс. рублей;                                                                                                                                                                                             - на разработку ПСД на строительство и реконструкцию (модернизацию) объектов водоотведения (отсутствие потребности) в размере 32,6 тыс. рублей.                                                                                                                                                                                                        В рамках муниципальной программы "Развитие энергетики и жилищно-коммунального хозяйства Котласского муниципального округа Архангельской области".                  </t>
  </si>
  <si>
    <t>В рамках непрограммной деятельности по средствам бюджета округа по ГРБС "УСП":                                                                          1. Перераспределение бюджетных ассигнований в размере 70,0 тыс. рублей с целью оснащения материально–технической базы (приобретение МФУ), за счет сложившейся экономии по командировочным расходам,                                                                                                                                                                                                           2. Уменьшением бюджетных ассигнований в размере 40,2 тыс. рублей, в т.ч.:                                                                                                      - по командировочным расходам в размере 30,1 тыс. рублей;                                                                                                              - по уплате страховых взносов (наличие временной нетрудоспособности работников Управления по социальной политике администрации Котласского муниципального округа Архангельской области) в размере 10,1 тыс. рублей. .</t>
  </si>
  <si>
    <t>Уточнение кода бюджетной классификации в части раздела, подраздела по бюджетным ассигнованиям за счет средств бюджета округа по ГРБС "УСП" в размере 17 716,2 тыс. рублей по функционированию деятельности МОУ ДО «ДЮСШ» приведение в соответсвии с приказом Минфина России от 24.05.2022 N 82н «О Порядке формирования и применения кодов бюджетной классификации Российской Федерации, их структуре и принципах назначения», с одновременным уменьшением бюджетных ассигнований в размере 69,1 тыс. рублей экономия по оплате коммунальных услуг. Расходы в рамках муниципальной программы "Развитие образования на территории Котласского муниципального округа Архангельской области".</t>
  </si>
  <si>
    <t>Уменьшение бюджетных ассигнований за счет средствам федерального и областного бюджетов в размере 2 638,0 тыс. рублей на реализацию мероприятий проекта «Сольвычегодск – город пяти веков» в рамках предоставления субсидии на реализацию проектов по развитию общественных территорий муниципальных образований, в том числе мероприятий (результатов) по обустройству  туристского центра города на территории муниципального образования в соответствии  с  туристским кодом центра города, расположенных на территории Архангельской области, в т.ч. по  ГРБС "УСП" в размере 1 890,5 тыс. рублей, по ГРБС "УИХК" в размере 747,5 тыс. рублей. Расходы в рамках муниципальной программы "Развитие культуры и туризма на территории Котласского муниципального округа Архангельской области".</t>
  </si>
  <si>
    <r>
      <t xml:space="preserve">Увеличение бюджетных асссигнований ГРБС "УИХК" в размере 35,2 тыс. рублей по распоряжению от 20.10.2025 № 498-р на оплату исполнительного листа ФС № 051203407 от 03.10.2025 по делу № А05-7714/2024 от 10.06.2025 </t>
    </r>
    <r>
      <rPr>
        <sz val="14"/>
        <rFont val="Times New Roman"/>
        <family val="1"/>
        <charset val="204"/>
      </rPr>
      <t>в пользу ООО "Котласпромпроект" на возмещение судебных издержек  (о взыскании пени по просрочке сроков по мун.контракту).</t>
    </r>
  </si>
  <si>
    <t xml:space="preserve"> В рамках муниципальной программы "Развитие образования на территории Котласского муниципального округа Архангельской области" по средствам бюджета округа по ГРБС "УСП" с целью предоставления субсидии на финансовое обеспечение муниципального задания на оказание муниципальных услуг:                                                                                                                                             1. Перераспределение бюджетных ассигнований:                                                                                                                                              а) на МДОУ "Детский сад № 1 "Кораблик" в размере 248,3 тыс. рублей в части оплаты коммунальных услуг (приобретение тепловой энергии) за счет наличия экономии по коммунальным услугам общеобразовательных школ                                                                                                                                                                                                                          б) на МОУ "Шипицынская СОШ" в размере 265,5 тыс. рублей, в т.ч.:                                                                                                                                                                                                                                - на приобретение бензина в связи с удорожание цены и большим количеством поездок в размере 190,0 тыс. рублей,                                                                                                                                                                                                                           -на прохождение медосмотра при поступлении на работу 9 сотрудников в размере 64,5 тыс. рублей,                                                      - на компенсацию расходов по проезду и проживанию педагогов, участвовавших в региональном педагогическом фестивале в г. Архангельске в размере 11,0 тыс. рублей,                                                                                                 за счет экономии по фонду оплаты труда МДОУ "Детский сад № 1"Кораблик", сложившейся в результате скращения штата вспомогательного персонала.                                                                                                                                                                  2. Увеличение бюджетных ассигнований МОУ "Шипицынская СОШ" на командировочные расходы в размере 7,3 тыс. рублей.                                                                                                                                                                                                            3. Уменьшение бюджетных ассигнований в размере 6 181,6 тыс. рублей, в т.ч.:                                                                                                                                                 - по МДОУ "Детский сад №15" экономии по коммунальным услугам в размере 403,2 тыс. рублей;                                    - по МДОУ "Детский сад № 1 "Кораблик" в размере 1 303,2 тыс. рублей экономии фонда оплаты труда в связи с увольнением работников;                                                                                                                                                                               - по общеобразовательным и дошкольным учреждениям в размере 4 475,2 тыс. рублей по коммунальным услугам, в связи с расчетом по приборам учета, уменьшением тарифа на тепловую энргию пос. Удимский.</t>
  </si>
  <si>
    <t xml:space="preserve"> В рамках муниципальной программы "Развитие образования на территории Котласского муниципального округа Архангельской области" по средствам бюджета округа по ГРБС "УСП" с целью предоставления субсидии на иные цели:                                                                                                                                                                                                          1. Перераспределение бюджетных ассигнований на МОУ "Шипицынская СОШ" в размере 33,4 тыс. рублей - приобретение комплекта зимней резины, за счет экономии на частичное возмещение расходов по предоставлению мер социальной поддержки квалифицированных специалистов образовательных организаций (уменьшение количества получателей).                                                                                                                                                                              2. Увеличение бюджетных ассигнований на укрепление материально-технической базы в размере 23,7 тыс. рублей, в т.ч:                                                                                                                                                                                                           - МОУ "Шипицынская СОШ" - приобретение 3D-ручек в  СП "ЦДО" в размере 5,0 тыс. рублей;                                                                        - МДОУ "Детский сад № 1"Кораблик"  - приобретение посуды в размере 5,0 тыс. рублей;                                                               - МОУ "Черемушская ООШ" и МОУ "Приводинская СОШ" - на питание детей льготных категорий детей с ОВЗ и детей-инвалидов в размере 13,7 тыс. рублей.                                                                                                                                                            3. Уменьшение бюджетных ассигнований в размере 144,2 тыс. рублей на питание детей льготных категорий (дети с ОВЗ, дети-инвалиды) экономия в связи с посещаемостью.                                                                                  </t>
  </si>
  <si>
    <t>В рамках муниципальной программы "Развитие культуры и туризма на территории Котласского муниципального округа Архангельской области" по средствам бюджета округа по ГРБС "УСП" с целью предоставления субсидии на финансовое обеспечение муниципального задания на оказание муниципальных услуг уменьшить бюджетные ассигнования в размере 933,4 тыс. рублей, в т.ч.:                                                                                                                                     - по МБУ ДО "ДШИ" в размере 733,5 тыс. рублей, в т.ч. фонд оплаты труда (экономия за счет сотрудников, находящихся в отпуске по уходу за ребенком) в размере 500,0 тыс. рублей; по оплате коммунальных услуг экономия в размере 233,5 тыс. рублей;                                                                                                                                                                              - по МУК "КДО" по уплате страховых взносов (наличие временной нетрудоспособности работников) в размере 50,2 тыс. рублей;                                                                                                                                                                                                                                            - по МУК "МБС" экономия по прочим расходам в размере 149,7 тыс. рублей.</t>
  </si>
  <si>
    <t>Таблица 1</t>
  </si>
  <si>
    <t>Таблица 2</t>
  </si>
  <si>
    <t>Таблица 3</t>
  </si>
</sst>
</file>

<file path=xl/styles.xml><?xml version="1.0" encoding="utf-8"?>
<styleSheet xmlns="http://schemas.openxmlformats.org/spreadsheetml/2006/main">
  <numFmts count="2">
    <numFmt numFmtId="164" formatCode="#,##0.0"/>
    <numFmt numFmtId="165" formatCode="0.0"/>
  </numFmts>
  <fonts count="21">
    <font>
      <sz val="10"/>
      <name val="Arial Cyr"/>
      <charset val="204"/>
    </font>
    <font>
      <sz val="8"/>
      <name val="Times New Roman"/>
      <family val="1"/>
      <charset val="204"/>
    </font>
    <font>
      <sz val="10"/>
      <name val="Times New Roman"/>
      <family val="1"/>
      <charset val="204"/>
    </font>
    <font>
      <sz val="8"/>
      <name val="Arial Cyr"/>
      <charset val="204"/>
    </font>
    <font>
      <b/>
      <i/>
      <sz val="10"/>
      <name val="Times New Roman"/>
      <family val="1"/>
      <charset val="204"/>
    </font>
    <font>
      <b/>
      <sz val="12"/>
      <name val="Times New Roman"/>
      <family val="1"/>
      <charset val="204"/>
    </font>
    <font>
      <sz val="12"/>
      <name val="Arial Cyr"/>
      <charset val="204"/>
    </font>
    <font>
      <sz val="12"/>
      <name val="Times New Roman"/>
      <family val="1"/>
      <charset val="204"/>
    </font>
    <font>
      <i/>
      <sz val="12"/>
      <name val="Times New Roman"/>
      <family val="1"/>
      <charset val="204"/>
    </font>
    <font>
      <b/>
      <i/>
      <sz val="12"/>
      <name val="Times New Roman"/>
      <family val="1"/>
      <charset val="204"/>
    </font>
    <font>
      <b/>
      <sz val="24"/>
      <name val="Times New Roman"/>
      <family val="1"/>
      <charset val="204"/>
    </font>
    <font>
      <sz val="14"/>
      <name val="Times New Roman"/>
      <family val="1"/>
      <charset val="204"/>
    </font>
    <font>
      <sz val="13"/>
      <name val="Times New Roman"/>
      <family val="1"/>
      <charset val="204"/>
    </font>
    <font>
      <b/>
      <i/>
      <sz val="13"/>
      <name val="Times New Roman"/>
      <family val="1"/>
      <charset val="204"/>
    </font>
    <font>
      <b/>
      <sz val="13"/>
      <name val="Times New Roman"/>
      <family val="1"/>
      <charset val="204"/>
    </font>
    <font>
      <i/>
      <sz val="13"/>
      <name val="Times New Roman"/>
      <family val="1"/>
      <charset val="204"/>
    </font>
    <font>
      <i/>
      <sz val="10"/>
      <name val="Times New Roman"/>
      <family val="1"/>
      <charset val="204"/>
    </font>
    <font>
      <b/>
      <sz val="14"/>
      <color rgb="FFFF0000"/>
      <name val="Times New Roman"/>
      <family val="1"/>
      <charset val="204"/>
    </font>
    <font>
      <sz val="14"/>
      <color rgb="FFFF0000"/>
      <name val="Times New Roman"/>
      <family val="1"/>
      <charset val="204"/>
    </font>
    <font>
      <sz val="8"/>
      <name val="Arial"/>
      <family val="2"/>
    </font>
    <font>
      <sz val="9"/>
      <name val="Arial"/>
      <family val="2"/>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9" fillId="0" borderId="0"/>
  </cellStyleXfs>
  <cellXfs count="166">
    <xf numFmtId="0" fontId="0" fillId="0" borderId="0" xfId="0"/>
    <xf numFmtId="164" fontId="2" fillId="0" borderId="0" xfId="0" applyNumberFormat="1" applyFont="1" applyFill="1"/>
    <xf numFmtId="0" fontId="2" fillId="0" borderId="0" xfId="0" applyFont="1" applyFill="1"/>
    <xf numFmtId="164" fontId="7" fillId="0" borderId="0" xfId="0" applyNumberFormat="1" applyFont="1" applyFill="1"/>
    <xf numFmtId="0" fontId="2" fillId="2" borderId="0" xfId="0" applyFont="1" applyFill="1"/>
    <xf numFmtId="0" fontId="2" fillId="2" borderId="0" xfId="0" applyFont="1" applyFill="1" applyBorder="1"/>
    <xf numFmtId="0" fontId="2" fillId="0" borderId="0" xfId="0" applyFont="1" applyFill="1" applyBorder="1"/>
    <xf numFmtId="0" fontId="7" fillId="0" borderId="0" xfId="0" applyFont="1" applyFill="1"/>
    <xf numFmtId="0" fontId="7" fillId="0" borderId="0" xfId="0" applyFont="1" applyFill="1" applyBorder="1"/>
    <xf numFmtId="49" fontId="9" fillId="0" borderId="1" xfId="0" applyNumberFormat="1" applyFont="1" applyFill="1" applyBorder="1" applyAlignment="1">
      <alignment horizontal="center" vertical="center" wrapText="1"/>
    </xf>
    <xf numFmtId="164" fontId="7" fillId="0" borderId="0" xfId="0" applyNumberFormat="1" applyFont="1" applyFill="1" applyAlignment="1">
      <alignment horizontal="center"/>
    </xf>
    <xf numFmtId="164" fontId="7" fillId="2" borderId="0" xfId="0" applyNumberFormat="1" applyFont="1" applyFill="1"/>
    <xf numFmtId="0" fontId="6" fillId="0" borderId="2" xfId="0" applyFont="1" applyFill="1" applyBorder="1"/>
    <xf numFmtId="49" fontId="5" fillId="2" borderId="2" xfId="0" applyNumberFormat="1" applyFont="1" applyFill="1" applyBorder="1" applyAlignment="1">
      <alignment horizontal="left" vertical="center"/>
    </xf>
    <xf numFmtId="0" fontId="6" fillId="2" borderId="2" xfId="0" applyFont="1" applyFill="1" applyBorder="1"/>
    <xf numFmtId="49" fontId="2" fillId="2" borderId="0" xfId="0" applyNumberFormat="1" applyFont="1" applyFill="1"/>
    <xf numFmtId="164" fontId="7" fillId="2" borderId="0" xfId="0" applyNumberFormat="1" applyFont="1" applyFill="1" applyAlignment="1">
      <alignment horizontal="center"/>
    </xf>
    <xf numFmtId="164" fontId="2" fillId="2" borderId="0" xfId="0" applyNumberFormat="1" applyFont="1" applyFill="1"/>
    <xf numFmtId="164"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164" fontId="13" fillId="2" borderId="1" xfId="0" applyNumberFormat="1" applyFont="1" applyFill="1" applyBorder="1" applyAlignment="1">
      <alignment horizontal="center" vertical="center"/>
    </xf>
    <xf numFmtId="49" fontId="12" fillId="0" borderId="3" xfId="0" applyNumberFormat="1" applyFont="1" applyFill="1" applyBorder="1" applyAlignment="1">
      <alignment vertical="center"/>
    </xf>
    <xf numFmtId="49" fontId="12" fillId="0" borderId="4" xfId="0" applyNumberFormat="1" applyFont="1" applyFill="1" applyBorder="1" applyAlignment="1">
      <alignment horizontal="center" vertical="center"/>
    </xf>
    <xf numFmtId="164" fontId="12" fillId="0" borderId="1" xfId="0" applyNumberFormat="1" applyFont="1" applyFill="1" applyBorder="1" applyAlignment="1">
      <alignment horizontal="center" vertical="center" wrapText="1"/>
    </xf>
    <xf numFmtId="0" fontId="6" fillId="2" borderId="2" xfId="0" applyFont="1" applyFill="1" applyBorder="1" applyAlignment="1">
      <alignment horizontal="left"/>
    </xf>
    <xf numFmtId="2" fontId="8" fillId="2" borderId="1" xfId="0" applyNumberFormat="1" applyFont="1" applyFill="1" applyBorder="1" applyAlignment="1">
      <alignment horizontal="left" vertical="center" wrapText="1"/>
    </xf>
    <xf numFmtId="164" fontId="8"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wrapText="1"/>
    </xf>
    <xf numFmtId="164" fontId="15" fillId="0" borderId="1" xfId="0" applyNumberFormat="1" applyFont="1" applyFill="1" applyBorder="1" applyAlignment="1">
      <alignment horizontal="left" vertical="center" wrapText="1"/>
    </xf>
    <xf numFmtId="164" fontId="13" fillId="0" borderId="1" xfId="0" applyNumberFormat="1" applyFont="1" applyFill="1" applyBorder="1" applyAlignment="1">
      <alignment horizontal="left" vertical="center"/>
    </xf>
    <xf numFmtId="164" fontId="7" fillId="2" borderId="0" xfId="0" applyNumberFormat="1" applyFont="1" applyFill="1" applyAlignment="1">
      <alignment horizontal="left"/>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1" fillId="2" borderId="0" xfId="0" applyFont="1" applyFill="1" applyBorder="1" applyAlignment="1">
      <alignment horizontal="left" vertical="center" wrapText="1"/>
    </xf>
    <xf numFmtId="164" fontId="1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2" fillId="0" borderId="3" xfId="0"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0" fontId="12" fillId="0" borderId="0" xfId="0" applyFont="1" applyFill="1" applyAlignment="1">
      <alignment vertical="center"/>
    </xf>
    <xf numFmtId="164" fontId="12" fillId="0" borderId="4" xfId="0" applyNumberFormat="1" applyFont="1" applyFill="1" applyBorder="1" applyAlignment="1">
      <alignment horizontal="center" vertical="center"/>
    </xf>
    <xf numFmtId="0" fontId="11" fillId="0" borderId="4" xfId="0" applyNumberFormat="1" applyFont="1" applyFill="1" applyBorder="1" applyAlignment="1">
      <alignment vertical="center" wrapText="1"/>
    </xf>
    <xf numFmtId="49" fontId="13"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49" fontId="12" fillId="0" borderId="3" xfId="0" applyNumberFormat="1" applyFont="1" applyFill="1" applyBorder="1" applyAlignment="1">
      <alignment horizontal="left" vertical="center"/>
    </xf>
    <xf numFmtId="49" fontId="12" fillId="0" borderId="1" xfId="0" applyNumberFormat="1" applyFont="1" applyFill="1" applyBorder="1" applyAlignment="1">
      <alignment horizontal="left" vertical="center"/>
    </xf>
    <xf numFmtId="0" fontId="11" fillId="0" borderId="5" xfId="0" applyFont="1" applyFill="1" applyBorder="1" applyAlignment="1">
      <alignment horizontal="left" vertical="center" wrapText="1"/>
    </xf>
    <xf numFmtId="0" fontId="11" fillId="0" borderId="1" xfId="0" applyFont="1" applyFill="1" applyBorder="1" applyAlignment="1">
      <alignment vertical="center" wrapText="1"/>
    </xf>
    <xf numFmtId="49" fontId="9" fillId="2" borderId="1" xfId="0" applyNumberFormat="1" applyFont="1" applyFill="1" applyBorder="1" applyAlignment="1">
      <alignment horizontal="center" vertical="center" wrapText="1"/>
    </xf>
    <xf numFmtId="164" fontId="7"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0" borderId="0" xfId="0" applyFont="1"/>
    <xf numFmtId="164" fontId="2" fillId="0" borderId="0" xfId="0" applyNumberFormat="1" applyFont="1"/>
    <xf numFmtId="164" fontId="7" fillId="0" borderId="1" xfId="0" applyNumberFormat="1" applyFont="1" applyBorder="1" applyAlignment="1">
      <alignment horizontal="center"/>
    </xf>
    <xf numFmtId="0" fontId="11" fillId="0" borderId="5" xfId="0" applyFont="1" applyFill="1" applyBorder="1" applyAlignment="1">
      <alignment horizontal="left" vertical="center" wrapText="1"/>
    </xf>
    <xf numFmtId="0" fontId="2" fillId="0" borderId="0" xfId="0" applyFont="1" applyFill="1" applyAlignment="1">
      <alignment horizontal="left"/>
    </xf>
    <xf numFmtId="164" fontId="2" fillId="2"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0" fontId="11" fillId="0" borderId="1" xfId="0" applyFont="1" applyFill="1" applyBorder="1" applyAlignment="1">
      <alignment vertical="center" wrapText="1"/>
    </xf>
    <xf numFmtId="49" fontId="12" fillId="0" borderId="4"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3" fontId="12" fillId="0" borderId="1" xfId="0" applyNumberFormat="1" applyFont="1" applyFill="1" applyBorder="1" applyAlignment="1">
      <alignment vertical="center"/>
    </xf>
    <xf numFmtId="0" fontId="11" fillId="0" borderId="4" xfId="0" applyFont="1" applyFill="1" applyBorder="1" applyAlignment="1">
      <alignment vertical="center" wrapText="1"/>
    </xf>
    <xf numFmtId="0" fontId="12" fillId="0" borderId="1" xfId="0" applyFont="1" applyFill="1" applyBorder="1" applyAlignment="1">
      <alignment vertical="center"/>
    </xf>
    <xf numFmtId="0" fontId="11" fillId="0" borderId="0" xfId="0" applyFont="1" applyFill="1" applyBorder="1" applyAlignment="1">
      <alignment vertical="center" wrapText="1"/>
    </xf>
    <xf numFmtId="0" fontId="11" fillId="0" borderId="1" xfId="0" applyFont="1" applyFill="1" applyBorder="1" applyAlignment="1">
      <alignment horizontal="left" vertical="center" wrapText="1"/>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49" fontId="12" fillId="0" borderId="4"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xf>
    <xf numFmtId="49" fontId="5" fillId="0" borderId="2" xfId="0" applyNumberFormat="1" applyFont="1" applyFill="1" applyBorder="1" applyAlignment="1">
      <alignment horizontal="left" vertical="center"/>
    </xf>
    <xf numFmtId="0" fontId="6" fillId="0" borderId="2" xfId="0" applyFont="1" applyFill="1" applyBorder="1" applyAlignment="1">
      <alignment horizontal="left"/>
    </xf>
    <xf numFmtId="164" fontId="2" fillId="0" borderId="1" xfId="0" applyNumberFormat="1" applyFont="1" applyFill="1" applyBorder="1" applyAlignment="1">
      <alignment horizontal="center" vertical="center" wrapText="1"/>
    </xf>
    <xf numFmtId="2" fontId="8" fillId="0" borderId="1" xfId="0" applyNumberFormat="1" applyFont="1" applyFill="1" applyBorder="1" applyAlignment="1">
      <alignment horizontal="left" vertical="center" wrapText="1"/>
    </xf>
    <xf numFmtId="164" fontId="2" fillId="0" borderId="0" xfId="0" applyNumberFormat="1" applyFont="1" applyFill="1" applyBorder="1"/>
    <xf numFmtId="49" fontId="2" fillId="0" borderId="0" xfId="0" applyNumberFormat="1" applyFont="1" applyFill="1"/>
    <xf numFmtId="164" fontId="7" fillId="0" borderId="0" xfId="0" applyNumberFormat="1" applyFont="1" applyFill="1" applyAlignment="1">
      <alignment horizontal="left"/>
    </xf>
    <xf numFmtId="0" fontId="1" fillId="0" borderId="0" xfId="0" applyFont="1" applyFill="1" applyAlignment="1">
      <alignment horizontal="left" vertical="center" wrapText="1"/>
    </xf>
    <xf numFmtId="0" fontId="7"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1" fillId="0" borderId="3" xfId="0" applyFont="1" applyFill="1" applyBorder="1" applyAlignment="1">
      <alignment vertical="center" wrapText="1"/>
    </xf>
    <xf numFmtId="0" fontId="11" fillId="0" borderId="3" xfId="0" applyNumberFormat="1" applyFont="1" applyFill="1" applyBorder="1" applyAlignment="1">
      <alignment vertical="center" wrapText="1"/>
    </xf>
    <xf numFmtId="49" fontId="11" fillId="0" borderId="1" xfId="0" applyNumberFormat="1" applyFont="1" applyFill="1" applyBorder="1" applyAlignment="1">
      <alignment horizontal="left" vertical="center" wrapText="1"/>
    </xf>
    <xf numFmtId="0" fontId="11" fillId="0" borderId="1" xfId="0" applyNumberFormat="1" applyFont="1" applyFill="1" applyBorder="1" applyAlignment="1">
      <alignment vertical="center" wrapText="1"/>
    </xf>
    <xf numFmtId="0" fontId="2" fillId="3" borderId="0" xfId="0" applyFont="1" applyFill="1" applyBorder="1"/>
    <xf numFmtId="164" fontId="12" fillId="0" borderId="4"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xf>
    <xf numFmtId="0" fontId="11" fillId="0" borderId="4" xfId="0" applyFont="1" applyFill="1" applyBorder="1" applyAlignment="1">
      <alignment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5" xfId="0" applyFont="1" applyFill="1" applyBorder="1" applyAlignment="1">
      <alignment horizontal="left" vertical="center" wrapText="1"/>
    </xf>
    <xf numFmtId="49" fontId="12" fillId="0" borderId="4" xfId="0" applyNumberFormat="1" applyFont="1" applyFill="1" applyBorder="1" applyAlignment="1">
      <alignment horizontal="center" vertical="center"/>
    </xf>
    <xf numFmtId="0" fontId="11" fillId="0" borderId="4" xfId="0" applyFont="1" applyFill="1" applyBorder="1" applyAlignment="1">
      <alignment horizontal="left" vertical="center" wrapText="1"/>
    </xf>
    <xf numFmtId="49" fontId="12" fillId="0" borderId="4" xfId="0" applyNumberFormat="1" applyFont="1" applyFill="1" applyBorder="1" applyAlignment="1">
      <alignment horizontal="center" vertical="center"/>
    </xf>
    <xf numFmtId="0" fontId="11" fillId="0" borderId="5" xfId="0" applyFont="1" applyFill="1" applyBorder="1" applyAlignment="1">
      <alignment horizontal="left" vertical="center" wrapText="1"/>
    </xf>
    <xf numFmtId="164" fontId="12" fillId="0" borderId="3" xfId="0" applyNumberFormat="1" applyFont="1" applyFill="1" applyBorder="1" applyAlignment="1">
      <alignment horizontal="center" vertical="center" wrapText="1"/>
    </xf>
    <xf numFmtId="164" fontId="12" fillId="0" borderId="4" xfId="0" applyNumberFormat="1" applyFont="1" applyFill="1" applyBorder="1" applyAlignment="1">
      <alignment horizontal="center" vertical="center" wrapText="1"/>
    </xf>
    <xf numFmtId="164" fontId="12" fillId="0" borderId="3" xfId="0" applyNumberFormat="1" applyFont="1" applyFill="1" applyBorder="1" applyAlignment="1">
      <alignment horizontal="center" vertical="center"/>
    </xf>
    <xf numFmtId="164" fontId="12" fillId="0" borderId="4" xfId="0" applyNumberFormat="1" applyFont="1" applyFill="1" applyBorder="1" applyAlignment="1">
      <alignment horizontal="center" vertical="center"/>
    </xf>
    <xf numFmtId="0" fontId="11" fillId="0" borderId="1" xfId="0" applyFont="1" applyFill="1" applyBorder="1" applyAlignment="1">
      <alignment horizontal="left" vertical="center" wrapText="1"/>
    </xf>
    <xf numFmtId="49" fontId="2" fillId="4" borderId="1" xfId="0" applyNumberFormat="1" applyFont="1" applyFill="1" applyBorder="1" applyAlignment="1">
      <alignment horizontal="center" vertical="center"/>
    </xf>
    <xf numFmtId="164" fontId="2" fillId="4" borderId="1" xfId="0" applyNumberFormat="1" applyFont="1" applyFill="1" applyBorder="1" applyAlignment="1">
      <alignment horizontal="center" vertical="center" wrapText="1"/>
    </xf>
    <xf numFmtId="0" fontId="2" fillId="4" borderId="3" xfId="0" applyFont="1" applyFill="1" applyBorder="1" applyAlignment="1">
      <alignment horizontal="center" vertical="center" wrapText="1"/>
    </xf>
    <xf numFmtId="49" fontId="12" fillId="4" borderId="1" xfId="0" applyNumberFormat="1" applyFont="1" applyFill="1" applyBorder="1" applyAlignment="1">
      <alignment vertical="center"/>
    </xf>
    <xf numFmtId="164" fontId="12" fillId="4" borderId="1" xfId="0" applyNumberFormat="1" applyFont="1" applyFill="1" applyBorder="1" applyAlignment="1">
      <alignment horizontal="center" vertical="center" wrapText="1"/>
    </xf>
    <xf numFmtId="164" fontId="12" fillId="4" borderId="3" xfId="0" applyNumberFormat="1" applyFont="1" applyFill="1" applyBorder="1" applyAlignment="1">
      <alignment horizontal="center" vertical="center"/>
    </xf>
    <xf numFmtId="0" fontId="11" fillId="4" borderId="1" xfId="0" applyFont="1" applyFill="1" applyBorder="1" applyAlignment="1">
      <alignment vertical="center" wrapText="1"/>
    </xf>
    <xf numFmtId="49" fontId="4" fillId="4" borderId="1" xfId="0" applyNumberFormat="1" applyFont="1" applyFill="1" applyBorder="1" applyAlignment="1">
      <alignment horizontal="center" vertical="center" wrapText="1"/>
    </xf>
    <xf numFmtId="164" fontId="13" fillId="4" borderId="1" xfId="0" applyNumberFormat="1" applyFont="1" applyFill="1" applyBorder="1" applyAlignment="1">
      <alignment horizontal="center" vertical="center"/>
    </xf>
    <xf numFmtId="0" fontId="9" fillId="4" borderId="1" xfId="0" applyFont="1" applyFill="1" applyBorder="1" applyAlignment="1">
      <alignment horizontal="left" vertical="center"/>
    </xf>
    <xf numFmtId="165" fontId="12" fillId="0" borderId="1" xfId="0" applyNumberFormat="1" applyFont="1" applyFill="1" applyBorder="1" applyAlignment="1">
      <alignment horizontal="center" vertical="center"/>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1" fillId="0" borderId="11" xfId="0" applyFont="1" applyFill="1" applyBorder="1" applyAlignment="1">
      <alignment vertical="center" wrapText="1"/>
    </xf>
    <xf numFmtId="0" fontId="2" fillId="0" borderId="0" xfId="0" applyFont="1" applyFill="1" applyBorder="1" applyAlignment="1">
      <alignment horizontal="left"/>
    </xf>
    <xf numFmtId="49" fontId="2" fillId="0" borderId="0" xfId="0" applyNumberFormat="1" applyFont="1" applyFill="1" applyBorder="1"/>
    <xf numFmtId="49" fontId="12" fillId="0" borderId="0" xfId="0" applyNumberFormat="1" applyFont="1" applyFill="1" applyBorder="1" applyAlignment="1">
      <alignment vertical="center"/>
    </xf>
    <xf numFmtId="164" fontId="12" fillId="0" borderId="0" xfId="0" applyNumberFormat="1" applyFont="1" applyFill="1" applyBorder="1" applyAlignment="1">
      <alignment horizontal="center" vertical="center" wrapText="1"/>
    </xf>
    <xf numFmtId="164" fontId="12" fillId="0" borderId="0" xfId="0" applyNumberFormat="1" applyFont="1" applyFill="1" applyBorder="1" applyAlignment="1">
      <alignment horizontal="center" vertical="center"/>
    </xf>
    <xf numFmtId="0" fontId="11" fillId="0" borderId="0"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4" fillId="0" borderId="1" xfId="0" applyNumberFormat="1" applyFont="1" applyFill="1" applyBorder="1" applyAlignment="1">
      <alignment horizontal="center" vertical="center" wrapText="1"/>
    </xf>
    <xf numFmtId="0" fontId="11" fillId="0" borderId="3" xfId="0" applyFont="1" applyFill="1" applyBorder="1" applyAlignment="1">
      <alignment horizontal="left" vertical="center" wrapText="1"/>
    </xf>
    <xf numFmtId="49" fontId="14"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49" fontId="5" fillId="0" borderId="0" xfId="0" applyNumberFormat="1" applyFont="1" applyFill="1" applyBorder="1" applyAlignment="1">
      <alignment horizontal="left" vertical="center"/>
    </xf>
    <xf numFmtId="0" fontId="6" fillId="0" borderId="0" xfId="0" applyFont="1" applyFill="1" applyBorder="1"/>
    <xf numFmtId="49" fontId="14" fillId="4" borderId="1" xfId="0" applyNumberFormat="1" applyFont="1" applyFill="1" applyBorder="1" applyAlignment="1">
      <alignment horizontal="center" vertical="center"/>
    </xf>
    <xf numFmtId="0" fontId="7" fillId="0" borderId="0" xfId="0" applyFont="1" applyFill="1" applyBorder="1" applyAlignment="1">
      <alignment horizontal="left"/>
    </xf>
    <xf numFmtId="0" fontId="11" fillId="0" borderId="3" xfId="0" applyNumberFormat="1" applyFont="1" applyFill="1" applyBorder="1" applyAlignment="1">
      <alignment horizontal="left" vertical="center" wrapText="1"/>
    </xf>
    <xf numFmtId="0" fontId="11" fillId="0" borderId="4" xfId="0" applyNumberFormat="1" applyFont="1" applyFill="1" applyBorder="1" applyAlignment="1">
      <alignment horizontal="left" vertical="center" wrapText="1"/>
    </xf>
    <xf numFmtId="0" fontId="11" fillId="0" borderId="5" xfId="0" applyNumberFormat="1" applyFont="1" applyFill="1" applyBorder="1" applyAlignment="1">
      <alignment horizontal="left" vertical="center" wrapText="1"/>
    </xf>
    <xf numFmtId="0" fontId="11" fillId="0" borderId="9" xfId="0" applyFont="1" applyFill="1" applyBorder="1" applyAlignment="1">
      <alignment horizontal="left" wrapText="1"/>
    </xf>
    <xf numFmtId="0" fontId="18" fillId="0" borderId="11" xfId="0" applyFont="1" applyFill="1" applyBorder="1" applyAlignment="1">
      <alignment horizontal="left" wrapText="1"/>
    </xf>
    <xf numFmtId="49" fontId="4" fillId="0" borderId="1" xfId="0" applyNumberFormat="1" applyFont="1" applyFill="1" applyBorder="1" applyAlignment="1">
      <alignment horizontal="center" vertical="center" wrapText="1"/>
    </xf>
    <xf numFmtId="0" fontId="14" fillId="0" borderId="6" xfId="0" applyFont="1" applyFill="1" applyBorder="1" applyAlignment="1">
      <alignment horizontal="center"/>
    </xf>
    <xf numFmtId="0" fontId="12" fillId="0" borderId="6" xfId="0" applyFont="1" applyFill="1" applyBorder="1" applyAlignment="1">
      <alignment horizontal="center"/>
    </xf>
    <xf numFmtId="0" fontId="11" fillId="0" borderId="1" xfId="0" applyFont="1" applyFill="1" applyBorder="1" applyAlignment="1">
      <alignment horizontal="left" wrapText="1"/>
    </xf>
    <xf numFmtId="0" fontId="20" fillId="3" borderId="0" xfId="1" applyNumberFormat="1" applyFont="1" applyFill="1" applyBorder="1" applyAlignment="1">
      <alignment horizontal="left" wrapText="1"/>
    </xf>
    <xf numFmtId="0" fontId="14" fillId="0" borderId="7" xfId="0" applyNumberFormat="1" applyFont="1" applyFill="1" applyBorder="1" applyAlignment="1">
      <alignment horizontal="center" vertical="center" wrapText="1"/>
    </xf>
    <xf numFmtId="0" fontId="14" fillId="0" borderId="6"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7" fillId="2" borderId="0" xfId="0" applyFont="1" applyFill="1" applyBorder="1" applyAlignment="1">
      <alignment horizontal="left"/>
    </xf>
    <xf numFmtId="49" fontId="5" fillId="2" borderId="0" xfId="0" applyNumberFormat="1" applyFont="1" applyFill="1" applyBorder="1" applyAlignment="1">
      <alignment horizontal="left" vertical="center"/>
    </xf>
    <xf numFmtId="0" fontId="6" fillId="2" borderId="0" xfId="0" applyFont="1" applyFill="1" applyBorder="1"/>
    <xf numFmtId="0" fontId="7" fillId="2" borderId="0" xfId="0" applyFont="1" applyFill="1" applyBorder="1"/>
    <xf numFmtId="0" fontId="11" fillId="2" borderId="0" xfId="0" applyFont="1" applyFill="1" applyAlignment="1">
      <alignment horizontal="right" vertical="center" wrapText="1"/>
    </xf>
    <xf numFmtId="0" fontId="11" fillId="0" borderId="0" xfId="0" applyFont="1" applyFill="1" applyAlignment="1">
      <alignment horizontal="right" vertical="center" wrapText="1"/>
    </xf>
  </cellXfs>
  <cellStyles count="2">
    <cellStyle name="Обычный" xfId="0" builtinId="0"/>
    <cellStyle name="Обычный_2025"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K201"/>
  <sheetViews>
    <sheetView view="pageBreakPreview" zoomScale="70" zoomScaleNormal="80" zoomScaleSheetLayoutView="70" workbookViewId="0">
      <pane xSplit="1" ySplit="11" topLeftCell="B87" activePane="bottomRight" state="frozen"/>
      <selection pane="topRight" activeCell="C1" sqref="C1"/>
      <selection pane="bottomLeft" activeCell="A5" sqref="A5"/>
      <selection pane="bottomRight" activeCell="E62" sqref="E62"/>
    </sheetView>
  </sheetViews>
  <sheetFormatPr defaultColWidth="9.140625" defaultRowHeight="12.75"/>
  <cols>
    <col min="1" max="1" width="29.42578125" style="87" customWidth="1"/>
    <col min="2" max="2" width="13.7109375" style="1" customWidth="1"/>
    <col min="3" max="3" width="15.7109375" style="1" customWidth="1"/>
    <col min="4" max="4" width="14.140625" style="1" customWidth="1"/>
    <col min="5" max="5" width="129.7109375" style="89" customWidth="1"/>
    <col min="6" max="8" width="9.140625" style="2"/>
    <col min="9" max="9" width="10.7109375" style="2" bestFit="1" customWidth="1"/>
    <col min="10" max="10" width="112.7109375" style="2" customWidth="1"/>
    <col min="11" max="16384" width="9.140625" style="2"/>
  </cols>
  <sheetData>
    <row r="1" spans="1:5" ht="18" customHeight="1">
      <c r="E1" s="165" t="s">
        <v>235</v>
      </c>
    </row>
    <row r="2" spans="1:5" ht="21.75" customHeight="1">
      <c r="A2" s="143" t="s">
        <v>10</v>
      </c>
      <c r="B2" s="144"/>
      <c r="C2" s="144"/>
      <c r="D2" s="144"/>
      <c r="E2" s="144"/>
    </row>
    <row r="3" spans="1:5" ht="21.75" customHeight="1">
      <c r="A3" s="146" t="s">
        <v>39</v>
      </c>
      <c r="B3" s="146"/>
      <c r="C3" s="146"/>
      <c r="D3" s="146"/>
      <c r="E3" s="146"/>
    </row>
    <row r="4" spans="1:5" ht="21.75" customHeight="1">
      <c r="A4" s="146" t="s">
        <v>31</v>
      </c>
      <c r="B4" s="146"/>
      <c r="C4" s="146"/>
      <c r="D4" s="146"/>
      <c r="E4" s="146"/>
    </row>
    <row r="5" spans="1:5" ht="21.75" customHeight="1">
      <c r="A5" s="146" t="s">
        <v>33</v>
      </c>
      <c r="B5" s="146"/>
      <c r="C5" s="146"/>
      <c r="D5" s="146"/>
      <c r="E5" s="146"/>
    </row>
    <row r="6" spans="1:5" ht="21.75" customHeight="1">
      <c r="A6" s="146" t="s">
        <v>32</v>
      </c>
      <c r="B6" s="146"/>
      <c r="C6" s="146"/>
      <c r="D6" s="146"/>
      <c r="E6" s="146"/>
    </row>
    <row r="7" spans="1:5" ht="21.75" customHeight="1">
      <c r="A7" s="146" t="s">
        <v>34</v>
      </c>
      <c r="B7" s="146"/>
      <c r="C7" s="146"/>
      <c r="D7" s="146"/>
      <c r="E7" s="146"/>
    </row>
    <row r="8" spans="1:5" ht="21.75" customHeight="1">
      <c r="A8" s="146" t="s">
        <v>35</v>
      </c>
      <c r="B8" s="146"/>
      <c r="C8" s="146"/>
      <c r="D8" s="146"/>
      <c r="E8" s="146"/>
    </row>
    <row r="9" spans="1:5" ht="21.75" customHeight="1">
      <c r="A9" s="146" t="s">
        <v>36</v>
      </c>
      <c r="B9" s="146"/>
      <c r="C9" s="146"/>
      <c r="D9" s="146"/>
      <c r="E9" s="146"/>
    </row>
    <row r="10" spans="1:5" ht="21.75" customHeight="1">
      <c r="A10" s="82"/>
      <c r="B10" s="12"/>
      <c r="C10" s="12"/>
      <c r="D10" s="12"/>
      <c r="E10" s="83"/>
    </row>
    <row r="11" spans="1:5" ht="78.75" customHeight="1">
      <c r="A11" s="63" t="s">
        <v>0</v>
      </c>
      <c r="B11" s="84" t="s">
        <v>75</v>
      </c>
      <c r="C11" s="63" t="s">
        <v>1</v>
      </c>
      <c r="D11" s="84" t="s">
        <v>76</v>
      </c>
      <c r="E11" s="62" t="s">
        <v>2</v>
      </c>
    </row>
    <row r="12" spans="1:5" ht="18.75" customHeight="1">
      <c r="A12" s="142" t="s">
        <v>30</v>
      </c>
      <c r="B12" s="142"/>
      <c r="C12" s="142"/>
      <c r="D12" s="142"/>
      <c r="E12" s="142"/>
    </row>
    <row r="13" spans="1:5" ht="82.5" customHeight="1">
      <c r="A13" s="19" t="s">
        <v>108</v>
      </c>
      <c r="B13" s="24">
        <v>7000</v>
      </c>
      <c r="C13" s="102">
        <f>D13-B13</f>
        <v>-1890.5</v>
      </c>
      <c r="D13" s="24">
        <v>5109.5</v>
      </c>
      <c r="E13" s="140" t="s">
        <v>230</v>
      </c>
    </row>
    <row r="14" spans="1:5" ht="82.5" customHeight="1">
      <c r="A14" s="19" t="s">
        <v>109</v>
      </c>
      <c r="B14" s="24">
        <v>2693.8</v>
      </c>
      <c r="C14" s="102">
        <v>-747.5</v>
      </c>
      <c r="D14" s="24">
        <v>1946.4</v>
      </c>
      <c r="E14" s="134"/>
    </row>
    <row r="15" spans="1:5" ht="116.25" customHeight="1">
      <c r="A15" s="19" t="s">
        <v>110</v>
      </c>
      <c r="B15" s="24">
        <v>33500</v>
      </c>
      <c r="C15" s="102">
        <f t="shared" ref="C15:C22" si="0">D15-B15</f>
        <v>-10557.099999999999</v>
      </c>
      <c r="D15" s="24">
        <v>22942.9</v>
      </c>
      <c r="E15" s="103" t="s">
        <v>112</v>
      </c>
    </row>
    <row r="16" spans="1:5" ht="119.25" customHeight="1">
      <c r="A16" s="69" t="s">
        <v>86</v>
      </c>
      <c r="B16" s="24">
        <v>1311</v>
      </c>
      <c r="C16" s="102">
        <f t="shared" si="0"/>
        <v>-109.09999999999991</v>
      </c>
      <c r="D16" s="24">
        <v>1201.9000000000001</v>
      </c>
      <c r="E16" s="93" t="s">
        <v>111</v>
      </c>
    </row>
    <row r="17" spans="1:37" ht="18.75" customHeight="1">
      <c r="A17" s="69" t="s">
        <v>113</v>
      </c>
      <c r="B17" s="24">
        <v>0</v>
      </c>
      <c r="C17" s="102">
        <f t="shared" si="0"/>
        <v>799.3</v>
      </c>
      <c r="D17" s="24">
        <v>799.3</v>
      </c>
      <c r="E17" s="147" t="s">
        <v>202</v>
      </c>
    </row>
    <row r="18" spans="1:37" ht="18.75" customHeight="1">
      <c r="A18" s="69" t="s">
        <v>95</v>
      </c>
      <c r="B18" s="24">
        <v>0</v>
      </c>
      <c r="C18" s="102">
        <f t="shared" si="0"/>
        <v>248.4</v>
      </c>
      <c r="D18" s="24">
        <v>248.4</v>
      </c>
      <c r="E18" s="149"/>
    </row>
    <row r="19" spans="1:37" ht="18.75" customHeight="1">
      <c r="A19" s="69" t="s">
        <v>114</v>
      </c>
      <c r="B19" s="24">
        <v>0</v>
      </c>
      <c r="C19" s="102">
        <f t="shared" si="0"/>
        <v>345.1</v>
      </c>
      <c r="D19" s="24">
        <v>345.1</v>
      </c>
      <c r="E19" s="149"/>
    </row>
    <row r="20" spans="1:37" ht="18.75" customHeight="1">
      <c r="A20" s="69" t="s">
        <v>96</v>
      </c>
      <c r="B20" s="24">
        <v>0</v>
      </c>
      <c r="C20" s="102">
        <f t="shared" si="0"/>
        <v>107.2</v>
      </c>
      <c r="D20" s="24">
        <v>107.2</v>
      </c>
      <c r="E20" s="148"/>
    </row>
    <row r="21" spans="1:37" ht="32.25" customHeight="1">
      <c r="A21" s="49" t="s">
        <v>79</v>
      </c>
      <c r="B21" s="24">
        <v>1397.8</v>
      </c>
      <c r="C21" s="102">
        <f>D21-B21</f>
        <v>11.200000000000045</v>
      </c>
      <c r="D21" s="24">
        <v>1409</v>
      </c>
      <c r="E21" s="147" t="s">
        <v>115</v>
      </c>
    </row>
    <row r="22" spans="1:37" ht="32.25" customHeight="1">
      <c r="A22" s="49" t="s">
        <v>80</v>
      </c>
      <c r="B22" s="24">
        <v>424.6</v>
      </c>
      <c r="C22" s="102">
        <f t="shared" si="0"/>
        <v>3.3999999999999773</v>
      </c>
      <c r="D22" s="24">
        <v>428</v>
      </c>
      <c r="E22" s="148"/>
    </row>
    <row r="23" spans="1:37" ht="43.5" customHeight="1">
      <c r="A23" s="9" t="s">
        <v>11</v>
      </c>
      <c r="B23" s="18">
        <f>SUM(B13:B22)</f>
        <v>46327.200000000004</v>
      </c>
      <c r="C23" s="18">
        <f>D23-B23</f>
        <v>-11789.5</v>
      </c>
      <c r="D23" s="18">
        <f>SUM(D13:D22)</f>
        <v>34537.700000000004</v>
      </c>
      <c r="E23" s="85"/>
    </row>
    <row r="24" spans="1:37" ht="18.75" hidden="1" customHeight="1">
      <c r="A24" s="145" t="s">
        <v>44</v>
      </c>
      <c r="B24" s="145"/>
      <c r="C24" s="145"/>
      <c r="D24" s="145"/>
      <c r="E24" s="145"/>
    </row>
    <row r="25" spans="1:37" ht="78" hidden="1" customHeight="1">
      <c r="A25" s="113" t="s">
        <v>0</v>
      </c>
      <c r="B25" s="114" t="s">
        <v>75</v>
      </c>
      <c r="C25" s="113" t="s">
        <v>1</v>
      </c>
      <c r="D25" s="114" t="s">
        <v>76</v>
      </c>
      <c r="E25" s="115" t="s">
        <v>2</v>
      </c>
    </row>
    <row r="26" spans="1:37" s="7" customFormat="1" ht="61.5" hidden="1" customHeight="1">
      <c r="A26" s="116"/>
      <c r="B26" s="117"/>
      <c r="C26" s="118"/>
      <c r="D26" s="117"/>
      <c r="E26" s="119"/>
    </row>
    <row r="27" spans="1:37" ht="81.75" hidden="1" customHeight="1">
      <c r="A27" s="120" t="s">
        <v>45</v>
      </c>
      <c r="B27" s="121">
        <f>SUM(B26:B26)</f>
        <v>0</v>
      </c>
      <c r="C27" s="121">
        <f>D27-B27</f>
        <v>0</v>
      </c>
      <c r="D27" s="121">
        <f>SUM(D26:D26)</f>
        <v>0</v>
      </c>
      <c r="E27" s="122"/>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55.5" customHeight="1">
      <c r="A28" s="139" t="s">
        <v>8</v>
      </c>
      <c r="B28" s="139"/>
      <c r="C28" s="139"/>
      <c r="D28" s="139"/>
      <c r="E28" s="139"/>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76.5" customHeight="1">
      <c r="A29" s="63" t="s">
        <v>0</v>
      </c>
      <c r="B29" s="84" t="s">
        <v>75</v>
      </c>
      <c r="C29" s="63" t="s">
        <v>1</v>
      </c>
      <c r="D29" s="84" t="s">
        <v>76</v>
      </c>
      <c r="E29" s="62" t="s">
        <v>2</v>
      </c>
    </row>
    <row r="30" spans="1:37" ht="37.5">
      <c r="A30" s="48" t="s">
        <v>5</v>
      </c>
      <c r="B30" s="108">
        <v>1009.2</v>
      </c>
      <c r="C30" s="35">
        <f t="shared" ref="C30:C33" si="1">D30-B30</f>
        <v>-177.10000000000002</v>
      </c>
      <c r="D30" s="108">
        <v>832.1</v>
      </c>
      <c r="E30" s="94" t="s">
        <v>137</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67.5" customHeight="1">
      <c r="A31" s="48" t="s">
        <v>68</v>
      </c>
      <c r="B31" s="108">
        <v>388.1</v>
      </c>
      <c r="C31" s="35">
        <f t="shared" si="1"/>
        <v>-6.3000000000000114</v>
      </c>
      <c r="D31" s="108">
        <v>381.8</v>
      </c>
      <c r="E31" s="93" t="s">
        <v>102</v>
      </c>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99" customHeight="1">
      <c r="A32" s="48" t="s">
        <v>81</v>
      </c>
      <c r="B32" s="24">
        <v>0</v>
      </c>
      <c r="C32" s="35">
        <f t="shared" si="1"/>
        <v>35.200000000000003</v>
      </c>
      <c r="D32" s="24">
        <v>35.200000000000003</v>
      </c>
      <c r="E32" s="93" t="s">
        <v>231</v>
      </c>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197.25" customHeight="1">
      <c r="A33" s="22" t="s">
        <v>63</v>
      </c>
      <c r="B33" s="24">
        <v>422.3</v>
      </c>
      <c r="C33" s="35">
        <f t="shared" si="1"/>
        <v>28</v>
      </c>
      <c r="D33" s="24">
        <v>450.3</v>
      </c>
      <c r="E33" s="95" t="s">
        <v>106</v>
      </c>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81.75" customHeight="1">
      <c r="A34" s="49" t="s">
        <v>6</v>
      </c>
      <c r="B34" s="123">
        <v>975</v>
      </c>
      <c r="C34" s="35">
        <f>D34-B34</f>
        <v>120</v>
      </c>
      <c r="D34" s="123">
        <v>1095</v>
      </c>
      <c r="E34" s="105" t="s">
        <v>138</v>
      </c>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s="47" customFormat="1" ht="36.75" customHeight="1">
      <c r="A35" s="79" t="s">
        <v>12</v>
      </c>
      <c r="B35" s="20">
        <f>SUM(B30:B34)</f>
        <v>2794.6000000000004</v>
      </c>
      <c r="C35" s="18">
        <f>D35-B35</f>
        <v>0</v>
      </c>
      <c r="D35" s="20">
        <f>SUM(D30:D34)+0.2</f>
        <v>2794.6</v>
      </c>
      <c r="E35" s="45"/>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row>
    <row r="36" spans="1:37" ht="62.25" customHeight="1">
      <c r="A36" s="139" t="s">
        <v>37</v>
      </c>
      <c r="B36" s="139"/>
      <c r="C36" s="139"/>
      <c r="D36" s="139"/>
      <c r="E36" s="139"/>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81.75" customHeight="1">
      <c r="A37" s="63" t="s">
        <v>0</v>
      </c>
      <c r="B37" s="84" t="s">
        <v>75</v>
      </c>
      <c r="C37" s="63" t="s">
        <v>1</v>
      </c>
      <c r="D37" s="84" t="s">
        <v>76</v>
      </c>
      <c r="E37" s="62" t="s">
        <v>2</v>
      </c>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17" customHeight="1">
      <c r="A38" s="22" t="s">
        <v>4</v>
      </c>
      <c r="B38" s="24">
        <v>516.79999999999995</v>
      </c>
      <c r="C38" s="35">
        <f t="shared" ref="C38:C43" si="2">D38-B38</f>
        <v>-516.79999999999995</v>
      </c>
      <c r="D38" s="24">
        <v>0</v>
      </c>
      <c r="E38" s="112" t="s">
        <v>209</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70.5" customHeight="1">
      <c r="A39" s="22" t="s">
        <v>108</v>
      </c>
      <c r="B39" s="108">
        <v>70.7</v>
      </c>
      <c r="C39" s="35">
        <f t="shared" si="2"/>
        <v>-19.100000000000001</v>
      </c>
      <c r="D39" s="108">
        <v>51.6</v>
      </c>
      <c r="E39" s="140" t="s">
        <v>146</v>
      </c>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70.5" customHeight="1">
      <c r="A40" s="22" t="s">
        <v>109</v>
      </c>
      <c r="B40" s="108">
        <v>27.2</v>
      </c>
      <c r="C40" s="35">
        <f t="shared" si="2"/>
        <v>-7.5</v>
      </c>
      <c r="D40" s="108">
        <v>19.7</v>
      </c>
      <c r="E40" s="134"/>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116.25" customHeight="1">
      <c r="A41" s="22" t="s">
        <v>93</v>
      </c>
      <c r="B41" s="108">
        <v>1674.2</v>
      </c>
      <c r="C41" s="35">
        <f t="shared" si="2"/>
        <v>80</v>
      </c>
      <c r="D41" s="108">
        <v>1754.2</v>
      </c>
      <c r="E41" s="140" t="s">
        <v>210</v>
      </c>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116.25" customHeight="1">
      <c r="A42" s="22" t="s">
        <v>94</v>
      </c>
      <c r="B42" s="108">
        <v>4187.1000000000004</v>
      </c>
      <c r="C42" s="35">
        <f t="shared" si="2"/>
        <v>270</v>
      </c>
      <c r="D42" s="108">
        <v>4457.1000000000004</v>
      </c>
      <c r="E42" s="134"/>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41" customHeight="1">
      <c r="A43" s="22" t="s">
        <v>110</v>
      </c>
      <c r="B43" s="108">
        <v>890.8</v>
      </c>
      <c r="C43" s="35">
        <f t="shared" si="2"/>
        <v>-261.39999999999998</v>
      </c>
      <c r="D43" s="108">
        <v>629.4</v>
      </c>
      <c r="E43" s="105" t="s">
        <v>201</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s="7" customFormat="1" ht="35.25" customHeight="1">
      <c r="A44" s="9" t="s">
        <v>13</v>
      </c>
      <c r="B44" s="18">
        <f>SUM(B38:B43)</f>
        <v>7366.8</v>
      </c>
      <c r="C44" s="18">
        <f>D44-B44</f>
        <v>-454.80000000000018</v>
      </c>
      <c r="D44" s="18">
        <f>SUM(D38:D43)</f>
        <v>6912</v>
      </c>
      <c r="E44" s="27"/>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row>
    <row r="45" spans="1:37" s="7" customFormat="1" ht="35.25" customHeight="1">
      <c r="A45" s="9"/>
      <c r="B45" s="18"/>
      <c r="C45" s="18"/>
      <c r="D45" s="18"/>
      <c r="E45" s="27"/>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1:37" s="7" customFormat="1" ht="35.25" customHeight="1">
      <c r="A46" s="142" t="s">
        <v>207</v>
      </c>
      <c r="B46" s="142"/>
      <c r="C46" s="142"/>
      <c r="D46" s="142"/>
      <c r="E46" s="142"/>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row>
    <row r="47" spans="1:37" s="7" customFormat="1" ht="66.75" customHeight="1">
      <c r="A47" s="106" t="s">
        <v>73</v>
      </c>
      <c r="B47" s="109">
        <v>2499.1</v>
      </c>
      <c r="C47" s="110">
        <f t="shared" ref="C47" si="3">D47-B47</f>
        <v>263.80000000000018</v>
      </c>
      <c r="D47" s="109">
        <v>2762.9</v>
      </c>
      <c r="E47" s="99" t="s">
        <v>208</v>
      </c>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row>
    <row r="48" spans="1:37" s="7" customFormat="1" ht="35.25" customHeight="1">
      <c r="A48" s="9" t="s">
        <v>13</v>
      </c>
      <c r="B48" s="18">
        <f>B47</f>
        <v>2499.1</v>
      </c>
      <c r="C48" s="18">
        <f>D48-B48</f>
        <v>263.80000000000018</v>
      </c>
      <c r="D48" s="18">
        <f>D47</f>
        <v>2762.9</v>
      </c>
      <c r="E48" s="27"/>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row>
    <row r="49" spans="1:37" s="7" customFormat="1" ht="32.25" customHeight="1">
      <c r="A49" s="142" t="s">
        <v>38</v>
      </c>
      <c r="B49" s="142"/>
      <c r="C49" s="142"/>
      <c r="D49" s="142"/>
      <c r="E49" s="142"/>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1:37" ht="78.75" customHeight="1">
      <c r="A50" s="63" t="s">
        <v>0</v>
      </c>
      <c r="B50" s="84" t="s">
        <v>75</v>
      </c>
      <c r="C50" s="63" t="s">
        <v>1</v>
      </c>
      <c r="D50" s="84" t="s">
        <v>76</v>
      </c>
      <c r="E50" s="62" t="s">
        <v>2</v>
      </c>
    </row>
    <row r="51" spans="1:37" s="7" customFormat="1" ht="60" customHeight="1">
      <c r="A51" s="76" t="s">
        <v>7</v>
      </c>
      <c r="B51" s="80">
        <v>10338.200000000001</v>
      </c>
      <c r="C51" s="78">
        <f t="shared" ref="C51:C64" si="4">D51-B51</f>
        <v>-10338.200000000001</v>
      </c>
      <c r="D51" s="77">
        <v>0</v>
      </c>
      <c r="E51" s="64" t="s">
        <v>147</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1:37" s="7" customFormat="1" ht="84" hidden="1" customHeight="1">
      <c r="A52" s="76"/>
      <c r="B52" s="80"/>
      <c r="C52" s="81">
        <f t="shared" si="4"/>
        <v>0</v>
      </c>
      <c r="D52" s="77"/>
      <c r="E52" s="92"/>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row>
    <row r="53" spans="1:37" s="7" customFormat="1" ht="33.75" customHeight="1">
      <c r="A53" s="9" t="s">
        <v>13</v>
      </c>
      <c r="B53" s="18">
        <f>SUM(B51:B52)</f>
        <v>10338.200000000001</v>
      </c>
      <c r="C53" s="18">
        <f>D53-B53</f>
        <v>-10338.200000000001</v>
      </c>
      <c r="D53" s="18">
        <f>SUM(D51:D52)</f>
        <v>0</v>
      </c>
      <c r="E53" s="27"/>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row>
    <row r="54" spans="1:37" s="7" customFormat="1" ht="51.75" customHeight="1">
      <c r="A54" s="157" t="s">
        <v>42</v>
      </c>
      <c r="B54" s="158"/>
      <c r="C54" s="158"/>
      <c r="D54" s="158"/>
      <c r="E54" s="159"/>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row>
    <row r="55" spans="1:37" ht="78.75" customHeight="1">
      <c r="A55" s="63" t="s">
        <v>0</v>
      </c>
      <c r="B55" s="84" t="s">
        <v>75</v>
      </c>
      <c r="C55" s="63" t="s">
        <v>1</v>
      </c>
      <c r="D55" s="84" t="s">
        <v>76</v>
      </c>
      <c r="E55" s="36" t="s">
        <v>2</v>
      </c>
    </row>
    <row r="56" spans="1:37" s="7" customFormat="1" ht="122.25" customHeight="1">
      <c r="A56" s="106" t="s">
        <v>43</v>
      </c>
      <c r="B56" s="109">
        <v>1230.2</v>
      </c>
      <c r="C56" s="111">
        <f t="shared" si="4"/>
        <v>-760.2</v>
      </c>
      <c r="D56" s="109">
        <v>470</v>
      </c>
      <c r="E56" s="64" t="s">
        <v>211</v>
      </c>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row>
    <row r="57" spans="1:37" s="7" customFormat="1" ht="70.5" customHeight="1">
      <c r="A57" s="106" t="s">
        <v>47</v>
      </c>
      <c r="B57" s="109">
        <v>551.29999999999995</v>
      </c>
      <c r="C57" s="111">
        <f t="shared" si="4"/>
        <v>113.10000000000002</v>
      </c>
      <c r="D57" s="109">
        <v>664.4</v>
      </c>
      <c r="E57" s="140" t="s">
        <v>140</v>
      </c>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row>
    <row r="58" spans="1:37" s="7" customFormat="1" ht="70.5" customHeight="1">
      <c r="A58" s="106" t="s">
        <v>48</v>
      </c>
      <c r="B58" s="109">
        <v>1929.1</v>
      </c>
      <c r="C58" s="111">
        <f t="shared" si="4"/>
        <v>362.90000000000009</v>
      </c>
      <c r="D58" s="109">
        <v>2292</v>
      </c>
      <c r="E58" s="133"/>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row>
    <row r="59" spans="1:37" s="7" customFormat="1" ht="77.25" customHeight="1">
      <c r="A59" s="106" t="s">
        <v>56</v>
      </c>
      <c r="B59" s="109">
        <v>497.6</v>
      </c>
      <c r="C59" s="111">
        <f t="shared" si="4"/>
        <v>58.600000000000023</v>
      </c>
      <c r="D59" s="109">
        <v>556.20000000000005</v>
      </c>
      <c r="E59" s="92" t="s">
        <v>212</v>
      </c>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row>
    <row r="60" spans="1:37" s="7" customFormat="1" ht="48" customHeight="1">
      <c r="A60" s="19" t="s">
        <v>57</v>
      </c>
      <c r="B60" s="109">
        <v>330.5</v>
      </c>
      <c r="C60" s="111">
        <f t="shared" si="4"/>
        <v>62.199999999999989</v>
      </c>
      <c r="D60" s="109">
        <v>392.7</v>
      </c>
      <c r="E60" s="112" t="s">
        <v>141</v>
      </c>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row>
    <row r="61" spans="1:37" s="7" customFormat="1" ht="78" customHeight="1">
      <c r="A61" s="19" t="s">
        <v>107</v>
      </c>
      <c r="B61" s="109">
        <v>84.9</v>
      </c>
      <c r="C61" s="111">
        <f t="shared" si="4"/>
        <v>14.599999999999994</v>
      </c>
      <c r="D61" s="109">
        <v>99.5</v>
      </c>
      <c r="E61" s="112" t="s">
        <v>139</v>
      </c>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1:37" s="7" customFormat="1" ht="67.5" customHeight="1">
      <c r="A62" s="19" t="s">
        <v>78</v>
      </c>
      <c r="B62" s="109">
        <v>2.2000000000000002</v>
      </c>
      <c r="C62" s="111">
        <f t="shared" si="4"/>
        <v>72.3</v>
      </c>
      <c r="D62" s="109">
        <v>74.5</v>
      </c>
      <c r="E62" s="99" t="s">
        <v>142</v>
      </c>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row>
    <row r="63" spans="1:37" s="7" customFormat="1" ht="82.5" customHeight="1">
      <c r="A63" s="19" t="s">
        <v>53</v>
      </c>
      <c r="B63" s="24">
        <v>758.8</v>
      </c>
      <c r="C63" s="35">
        <f t="shared" si="4"/>
        <v>61.5</v>
      </c>
      <c r="D63" s="24">
        <v>820.3</v>
      </c>
      <c r="E63" s="64" t="s">
        <v>144</v>
      </c>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row>
    <row r="64" spans="1:37" s="7" customFormat="1" ht="85.5" customHeight="1">
      <c r="A64" s="106" t="s">
        <v>143</v>
      </c>
      <c r="B64" s="109">
        <v>341.1</v>
      </c>
      <c r="C64" s="111">
        <f t="shared" si="4"/>
        <v>15</v>
      </c>
      <c r="D64" s="109">
        <v>356.1</v>
      </c>
      <c r="E64" s="99" t="s">
        <v>145</v>
      </c>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1:37" s="7" customFormat="1" ht="31.5">
      <c r="A65" s="9" t="s">
        <v>13</v>
      </c>
      <c r="B65" s="18">
        <f>SUM(B56:B64)</f>
        <v>5725.7</v>
      </c>
      <c r="C65" s="18">
        <v>0</v>
      </c>
      <c r="D65" s="18">
        <f>SUM(D56:D64)</f>
        <v>5725.7000000000007</v>
      </c>
      <c r="E65" s="27"/>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row>
    <row r="66" spans="1:37" ht="23.25" customHeight="1">
      <c r="A66" s="141" t="s">
        <v>17</v>
      </c>
      <c r="B66" s="141"/>
      <c r="C66" s="141"/>
      <c r="D66" s="141"/>
      <c r="E66" s="141"/>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ht="78" customHeight="1">
      <c r="A67" s="63" t="s">
        <v>0</v>
      </c>
      <c r="B67" s="84" t="s">
        <v>75</v>
      </c>
      <c r="C67" s="63" t="s">
        <v>1</v>
      </c>
      <c r="D67" s="84" t="s">
        <v>76</v>
      </c>
      <c r="E67" s="62" t="s">
        <v>2</v>
      </c>
    </row>
    <row r="68" spans="1:37" s="6" customFormat="1" ht="93.75" customHeight="1">
      <c r="A68" s="19" t="s">
        <v>71</v>
      </c>
      <c r="B68" s="24">
        <v>31193.9</v>
      </c>
      <c r="C68" s="35">
        <f t="shared" ref="C68:C154" si="5">D68-B68</f>
        <v>-1174.4000000000015</v>
      </c>
      <c r="D68" s="24">
        <v>30019.5</v>
      </c>
      <c r="E68" s="135" t="s">
        <v>232</v>
      </c>
    </row>
    <row r="69" spans="1:37" s="6" customFormat="1" ht="93.75" customHeight="1">
      <c r="A69" s="19" t="s">
        <v>72</v>
      </c>
      <c r="B69" s="24">
        <v>9081.1</v>
      </c>
      <c r="C69" s="35">
        <f t="shared" si="5"/>
        <v>-128.89999999999964</v>
      </c>
      <c r="D69" s="24">
        <v>8952.2000000000007</v>
      </c>
      <c r="E69" s="135"/>
    </row>
    <row r="70" spans="1:37" s="6" customFormat="1" ht="93.75" customHeight="1">
      <c r="A70" s="19" t="s">
        <v>64</v>
      </c>
      <c r="B70" s="24">
        <v>10147.1</v>
      </c>
      <c r="C70" s="35">
        <f t="shared" si="5"/>
        <v>-403.20000000000073</v>
      </c>
      <c r="D70" s="24">
        <v>9743.9</v>
      </c>
      <c r="E70" s="135"/>
    </row>
    <row r="71" spans="1:37" s="6" customFormat="1" ht="93.75" customHeight="1">
      <c r="A71" s="19" t="s">
        <v>62</v>
      </c>
      <c r="B71" s="24">
        <v>54164.9</v>
      </c>
      <c r="C71" s="35">
        <f t="shared" si="5"/>
        <v>-4475.2000000000044</v>
      </c>
      <c r="D71" s="24">
        <v>49689.7</v>
      </c>
      <c r="E71" s="135"/>
    </row>
    <row r="72" spans="1:37" s="6" customFormat="1" ht="93.75" customHeight="1">
      <c r="A72" s="19" t="s">
        <v>69</v>
      </c>
      <c r="B72" s="24">
        <v>20306.3</v>
      </c>
      <c r="C72" s="35">
        <f t="shared" ref="C72" si="6">D72-B72</f>
        <v>272.70000000000073</v>
      </c>
      <c r="D72" s="24">
        <v>20579</v>
      </c>
      <c r="E72" s="135"/>
    </row>
    <row r="73" spans="1:37" s="6" customFormat="1" ht="160.5" customHeight="1">
      <c r="A73" s="19" t="s">
        <v>77</v>
      </c>
      <c r="B73" s="24">
        <v>1225.9000000000001</v>
      </c>
      <c r="C73" s="35">
        <f t="shared" si="5"/>
        <v>-186.40000000000009</v>
      </c>
      <c r="D73" s="24">
        <v>1039.5</v>
      </c>
      <c r="E73" s="133" t="s">
        <v>233</v>
      </c>
      <c r="J73" s="86"/>
    </row>
    <row r="74" spans="1:37" s="6" customFormat="1" ht="160.5" customHeight="1">
      <c r="A74" s="19" t="s">
        <v>54</v>
      </c>
      <c r="B74" s="24">
        <v>8430.6</v>
      </c>
      <c r="C74" s="35">
        <f t="shared" si="5"/>
        <v>52.199999999998909</v>
      </c>
      <c r="D74" s="24">
        <v>8482.7999999999993</v>
      </c>
      <c r="E74" s="134"/>
      <c r="J74" s="86"/>
    </row>
    <row r="75" spans="1:37" s="127" customFormat="1" ht="41.25" customHeight="1">
      <c r="A75" s="19" t="s">
        <v>203</v>
      </c>
      <c r="B75" s="24">
        <v>82588.5</v>
      </c>
      <c r="C75" s="35">
        <f>D75-B75-0.1</f>
        <v>-18807.400000000001</v>
      </c>
      <c r="D75" s="24">
        <v>63781.2</v>
      </c>
      <c r="E75" s="135" t="s">
        <v>205</v>
      </c>
    </row>
    <row r="76" spans="1:37" s="127" customFormat="1" ht="41.25" customHeight="1">
      <c r="A76" s="19" t="s">
        <v>204</v>
      </c>
      <c r="B76" s="24">
        <v>231117.3</v>
      </c>
      <c r="C76" s="35">
        <f t="shared" si="5"/>
        <v>18807.400000000023</v>
      </c>
      <c r="D76" s="24">
        <v>249924.7</v>
      </c>
      <c r="E76" s="135"/>
    </row>
    <row r="77" spans="1:37" s="6" customFormat="1" ht="126.75" customHeight="1">
      <c r="A77" s="19" t="s">
        <v>198</v>
      </c>
      <c r="B77" s="24">
        <v>1556.8</v>
      </c>
      <c r="C77" s="35">
        <f t="shared" si="5"/>
        <v>-1476.6</v>
      </c>
      <c r="D77" s="24">
        <v>80.2</v>
      </c>
      <c r="E77" s="107" t="s">
        <v>199</v>
      </c>
    </row>
    <row r="78" spans="1:37" s="6" customFormat="1" ht="126" customHeight="1">
      <c r="A78" s="19" t="s">
        <v>101</v>
      </c>
      <c r="B78" s="24">
        <v>14567.3</v>
      </c>
      <c r="C78" s="35">
        <f t="shared" si="5"/>
        <v>1002.2000000000007</v>
      </c>
      <c r="D78" s="24">
        <v>15569.5</v>
      </c>
      <c r="E78" s="92" t="s">
        <v>213</v>
      </c>
    </row>
    <row r="79" spans="1:37" s="6" customFormat="1" ht="24" customHeight="1">
      <c r="A79" s="19" t="s">
        <v>87</v>
      </c>
      <c r="B79" s="24">
        <v>44.6</v>
      </c>
      <c r="C79" s="35">
        <f t="shared" si="5"/>
        <v>-44.6</v>
      </c>
      <c r="D79" s="24">
        <v>0</v>
      </c>
      <c r="E79" s="140" t="s">
        <v>92</v>
      </c>
    </row>
    <row r="80" spans="1:37" s="6" customFormat="1" ht="24" customHeight="1">
      <c r="A80" s="19" t="s">
        <v>88</v>
      </c>
      <c r="B80" s="24">
        <v>44.6</v>
      </c>
      <c r="C80" s="35">
        <f t="shared" si="5"/>
        <v>-44.6</v>
      </c>
      <c r="D80" s="24">
        <v>0</v>
      </c>
      <c r="E80" s="133"/>
    </row>
    <row r="81" spans="1:5" s="6" customFormat="1" ht="24" customHeight="1">
      <c r="A81" s="19" t="s">
        <v>89</v>
      </c>
      <c r="B81" s="24">
        <v>44.6</v>
      </c>
      <c r="C81" s="35">
        <f t="shared" si="5"/>
        <v>-44.6</v>
      </c>
      <c r="D81" s="24">
        <v>0</v>
      </c>
      <c r="E81" s="133"/>
    </row>
    <row r="82" spans="1:5" s="6" customFormat="1" ht="24" customHeight="1">
      <c r="A82" s="19" t="s">
        <v>90</v>
      </c>
      <c r="B82" s="24">
        <v>44.6</v>
      </c>
      <c r="C82" s="35">
        <f>D82-B82</f>
        <v>-44.6</v>
      </c>
      <c r="D82" s="24">
        <v>0</v>
      </c>
      <c r="E82" s="133"/>
    </row>
    <row r="83" spans="1:5" s="6" customFormat="1" ht="24" customHeight="1">
      <c r="A83" s="19" t="s">
        <v>91</v>
      </c>
      <c r="B83" s="24">
        <v>0</v>
      </c>
      <c r="C83" s="35">
        <f t="shared" si="5"/>
        <v>178.3</v>
      </c>
      <c r="D83" s="24">
        <v>178.3</v>
      </c>
      <c r="E83" s="134"/>
    </row>
    <row r="84" spans="1:5" s="6" customFormat="1" ht="24" customHeight="1">
      <c r="A84" s="19" t="s">
        <v>116</v>
      </c>
      <c r="B84" s="24">
        <v>15992.3</v>
      </c>
      <c r="C84" s="35">
        <f t="shared" si="5"/>
        <v>-9981.4</v>
      </c>
      <c r="D84" s="24">
        <v>6010.9</v>
      </c>
      <c r="E84" s="135" t="s">
        <v>229</v>
      </c>
    </row>
    <row r="85" spans="1:5" s="6" customFormat="1" ht="24" customHeight="1">
      <c r="A85" s="19" t="s">
        <v>117</v>
      </c>
      <c r="B85" s="24">
        <v>4829.7</v>
      </c>
      <c r="C85" s="35">
        <f t="shared" si="5"/>
        <v>-3014.3999999999996</v>
      </c>
      <c r="D85" s="24">
        <v>1815.3</v>
      </c>
      <c r="E85" s="135"/>
    </row>
    <row r="86" spans="1:5" s="6" customFormat="1" ht="24" customHeight="1">
      <c r="A86" s="19" t="s">
        <v>164</v>
      </c>
      <c r="B86" s="24">
        <v>45.7</v>
      </c>
      <c r="C86" s="35">
        <f t="shared" si="5"/>
        <v>-45.7</v>
      </c>
      <c r="D86" s="24">
        <v>0</v>
      </c>
      <c r="E86" s="135"/>
    </row>
    <row r="87" spans="1:5" s="6" customFormat="1" ht="24" customHeight="1">
      <c r="A87" s="19" t="s">
        <v>163</v>
      </c>
      <c r="B87" s="24">
        <v>1215.4000000000001</v>
      </c>
      <c r="C87" s="35">
        <f t="shared" si="5"/>
        <v>-397.90000000000009</v>
      </c>
      <c r="D87" s="24">
        <v>817.5</v>
      </c>
      <c r="E87" s="135"/>
    </row>
    <row r="88" spans="1:5" s="6" customFormat="1" ht="24" customHeight="1">
      <c r="A88" s="19" t="s">
        <v>130</v>
      </c>
      <c r="B88" s="24">
        <v>229.1</v>
      </c>
      <c r="C88" s="35">
        <f t="shared" si="5"/>
        <v>-209.1</v>
      </c>
      <c r="D88" s="24">
        <v>20</v>
      </c>
      <c r="E88" s="135"/>
    </row>
    <row r="89" spans="1:5" s="6" customFormat="1" ht="24" customHeight="1">
      <c r="A89" s="19" t="s">
        <v>118</v>
      </c>
      <c r="B89" s="24">
        <v>3826.8</v>
      </c>
      <c r="C89" s="35">
        <f>D89-B89-0.1</f>
        <v>-3310.4</v>
      </c>
      <c r="D89" s="24">
        <v>516.5</v>
      </c>
      <c r="E89" s="135"/>
    </row>
    <row r="90" spans="1:5" s="6" customFormat="1" ht="24" customHeight="1">
      <c r="A90" s="19" t="s">
        <v>65</v>
      </c>
      <c r="B90" s="24">
        <v>773.8</v>
      </c>
      <c r="C90" s="35">
        <f t="shared" si="5"/>
        <v>-530</v>
      </c>
      <c r="D90" s="24">
        <v>243.8</v>
      </c>
      <c r="E90" s="135"/>
    </row>
    <row r="91" spans="1:5" s="6" customFormat="1" ht="24" customHeight="1">
      <c r="A91" s="19" t="s">
        <v>119</v>
      </c>
      <c r="B91" s="24">
        <v>0</v>
      </c>
      <c r="C91" s="35">
        <f t="shared" si="5"/>
        <v>9981.4</v>
      </c>
      <c r="D91" s="24">
        <v>9981.4</v>
      </c>
      <c r="E91" s="135"/>
    </row>
    <row r="92" spans="1:5" s="6" customFormat="1" ht="24" customHeight="1">
      <c r="A92" s="19" t="s">
        <v>120</v>
      </c>
      <c r="B92" s="24">
        <v>0</v>
      </c>
      <c r="C92" s="35">
        <f t="shared" si="5"/>
        <v>3014.4</v>
      </c>
      <c r="D92" s="24">
        <v>3014.4</v>
      </c>
      <c r="E92" s="135"/>
    </row>
    <row r="93" spans="1:5" s="6" customFormat="1" ht="24" customHeight="1">
      <c r="A93" s="19" t="s">
        <v>167</v>
      </c>
      <c r="B93" s="24">
        <v>0</v>
      </c>
      <c r="C93" s="35">
        <f t="shared" si="5"/>
        <v>45.7</v>
      </c>
      <c r="D93" s="24">
        <v>45.7</v>
      </c>
      <c r="E93" s="135"/>
    </row>
    <row r="94" spans="1:5" s="6" customFormat="1" ht="24" customHeight="1">
      <c r="A94" s="19" t="s">
        <v>165</v>
      </c>
      <c r="B94" s="24">
        <v>0</v>
      </c>
      <c r="C94" s="35">
        <f t="shared" si="5"/>
        <v>328.8</v>
      </c>
      <c r="D94" s="24">
        <v>328.8</v>
      </c>
      <c r="E94" s="135"/>
    </row>
    <row r="95" spans="1:5" s="6" customFormat="1" ht="24" customHeight="1">
      <c r="A95" s="19" t="s">
        <v>166</v>
      </c>
      <c r="B95" s="24">
        <v>0</v>
      </c>
      <c r="C95" s="35">
        <f t="shared" si="5"/>
        <v>209.1</v>
      </c>
      <c r="D95" s="24">
        <v>209.1</v>
      </c>
      <c r="E95" s="135"/>
    </row>
    <row r="96" spans="1:5" s="6" customFormat="1" ht="24" customHeight="1">
      <c r="A96" s="19" t="s">
        <v>121</v>
      </c>
      <c r="B96" s="24">
        <v>0</v>
      </c>
      <c r="C96" s="35">
        <f t="shared" si="5"/>
        <v>3310.4</v>
      </c>
      <c r="D96" s="24">
        <v>3310.4</v>
      </c>
      <c r="E96" s="135"/>
    </row>
    <row r="97" spans="1:5" s="6" customFormat="1" ht="24" customHeight="1">
      <c r="A97" s="19" t="s">
        <v>91</v>
      </c>
      <c r="B97" s="24">
        <v>0</v>
      </c>
      <c r="C97" s="35">
        <f t="shared" si="5"/>
        <v>530</v>
      </c>
      <c r="D97" s="24">
        <v>530</v>
      </c>
      <c r="E97" s="135"/>
    </row>
    <row r="98" spans="1:5" s="6" customFormat="1" ht="95.25" customHeight="1">
      <c r="A98" s="19" t="s">
        <v>122</v>
      </c>
      <c r="B98" s="24">
        <v>261.5</v>
      </c>
      <c r="C98" s="35">
        <f t="shared" si="5"/>
        <v>-261.5</v>
      </c>
      <c r="D98" s="24">
        <v>0</v>
      </c>
      <c r="E98" s="135" t="s">
        <v>168</v>
      </c>
    </row>
    <row r="99" spans="1:5" s="6" customFormat="1" ht="95.25" customHeight="1">
      <c r="A99" s="19" t="s">
        <v>123</v>
      </c>
      <c r="B99" s="24">
        <v>0</v>
      </c>
      <c r="C99" s="35">
        <f t="shared" si="5"/>
        <v>261.5</v>
      </c>
      <c r="D99" s="24">
        <v>261.5</v>
      </c>
      <c r="E99" s="135"/>
    </row>
    <row r="100" spans="1:5" s="6" customFormat="1" ht="42" customHeight="1">
      <c r="A100" s="19" t="s">
        <v>171</v>
      </c>
      <c r="B100" s="24">
        <v>22389.599999999999</v>
      </c>
      <c r="C100" s="35">
        <f t="shared" si="5"/>
        <v>-350</v>
      </c>
      <c r="D100" s="24">
        <v>22039.599999999999</v>
      </c>
      <c r="E100" s="135" t="s">
        <v>234</v>
      </c>
    </row>
    <row r="101" spans="1:5" s="6" customFormat="1" ht="42" customHeight="1">
      <c r="A101" s="19" t="s">
        <v>170</v>
      </c>
      <c r="B101" s="24">
        <v>6761.7</v>
      </c>
      <c r="C101" s="35">
        <f t="shared" si="5"/>
        <v>-150</v>
      </c>
      <c r="D101" s="24">
        <v>6611.7</v>
      </c>
      <c r="E101" s="135"/>
    </row>
    <row r="102" spans="1:5" s="6" customFormat="1" ht="42" customHeight="1">
      <c r="A102" s="19" t="s">
        <v>169</v>
      </c>
      <c r="B102" s="24">
        <v>809.5</v>
      </c>
      <c r="C102" s="35">
        <f t="shared" si="5"/>
        <v>-233.5</v>
      </c>
      <c r="D102" s="24">
        <v>576</v>
      </c>
      <c r="E102" s="135"/>
    </row>
    <row r="103" spans="1:5" s="6" customFormat="1" ht="42" customHeight="1">
      <c r="A103" s="19" t="s">
        <v>172</v>
      </c>
      <c r="B103" s="24">
        <v>18508.7</v>
      </c>
      <c r="C103" s="35">
        <f t="shared" si="5"/>
        <v>-50.200000000000728</v>
      </c>
      <c r="D103" s="24">
        <v>18458.5</v>
      </c>
      <c r="E103" s="135"/>
    </row>
    <row r="104" spans="1:5" s="6" customFormat="1" ht="42" customHeight="1">
      <c r="A104" s="19" t="s">
        <v>173</v>
      </c>
      <c r="B104" s="24">
        <v>3659.8</v>
      </c>
      <c r="C104" s="35">
        <f t="shared" si="5"/>
        <v>-149.70000000000027</v>
      </c>
      <c r="D104" s="24">
        <v>3510.1</v>
      </c>
      <c r="E104" s="135"/>
    </row>
    <row r="105" spans="1:5" s="6" customFormat="1" ht="79.5" customHeight="1">
      <c r="A105" s="19" t="s">
        <v>153</v>
      </c>
      <c r="B105" s="24">
        <v>1416.5</v>
      </c>
      <c r="C105" s="35">
        <f t="shared" si="5"/>
        <v>-172.20000000000005</v>
      </c>
      <c r="D105" s="24">
        <v>1244.3</v>
      </c>
      <c r="E105" s="112" t="s">
        <v>216</v>
      </c>
    </row>
    <row r="106" spans="1:5" s="6" customFormat="1" ht="61.5" customHeight="1">
      <c r="A106" s="19" t="s">
        <v>158</v>
      </c>
      <c r="B106" s="24">
        <v>194.4</v>
      </c>
      <c r="C106" s="35">
        <f t="shared" si="5"/>
        <v>-4.9000000000000057</v>
      </c>
      <c r="D106" s="24">
        <v>189.5</v>
      </c>
      <c r="E106" s="133" t="s">
        <v>214</v>
      </c>
    </row>
    <row r="107" spans="1:5" s="6" customFormat="1" ht="61.5" customHeight="1">
      <c r="A107" s="19" t="s">
        <v>159</v>
      </c>
      <c r="B107" s="24">
        <v>299.10000000000002</v>
      </c>
      <c r="C107" s="35">
        <f t="shared" si="5"/>
        <v>-19.600000000000023</v>
      </c>
      <c r="D107" s="24">
        <v>279.5</v>
      </c>
      <c r="E107" s="133"/>
    </row>
    <row r="108" spans="1:5" s="6" customFormat="1" ht="61.5" customHeight="1">
      <c r="A108" s="19" t="s">
        <v>160</v>
      </c>
      <c r="B108" s="24">
        <v>553</v>
      </c>
      <c r="C108" s="35">
        <f t="shared" si="5"/>
        <v>-33.399999999999977</v>
      </c>
      <c r="D108" s="24">
        <v>519.6</v>
      </c>
      <c r="E108" s="133"/>
    </row>
    <row r="109" spans="1:5" s="6" customFormat="1" ht="64.5" customHeight="1">
      <c r="A109" s="19" t="s">
        <v>150</v>
      </c>
      <c r="B109" s="24">
        <v>255</v>
      </c>
      <c r="C109" s="35">
        <f t="shared" si="5"/>
        <v>-46</v>
      </c>
      <c r="D109" s="24">
        <v>209</v>
      </c>
      <c r="E109" s="140" t="s">
        <v>156</v>
      </c>
    </row>
    <row r="110" spans="1:5" s="6" customFormat="1" ht="64.5" customHeight="1">
      <c r="A110" s="19" t="s">
        <v>151</v>
      </c>
      <c r="B110" s="24">
        <v>45</v>
      </c>
      <c r="C110" s="35">
        <f t="shared" si="5"/>
        <v>46</v>
      </c>
      <c r="D110" s="24">
        <v>91</v>
      </c>
      <c r="E110" s="134"/>
    </row>
    <row r="111" spans="1:5" s="6" customFormat="1" ht="60.75" customHeight="1">
      <c r="A111" s="19" t="s">
        <v>57</v>
      </c>
      <c r="B111" s="24">
        <v>340.9</v>
      </c>
      <c r="C111" s="35">
        <f>D111-B111</f>
        <v>-100.19999999999999</v>
      </c>
      <c r="D111" s="24">
        <v>240.7</v>
      </c>
      <c r="E111" s="140" t="s">
        <v>228</v>
      </c>
    </row>
    <row r="112" spans="1:5" s="6" customFormat="1" ht="60.75" customHeight="1">
      <c r="A112" s="19" t="s">
        <v>157</v>
      </c>
      <c r="B112" s="24">
        <v>6222</v>
      </c>
      <c r="C112" s="35">
        <f t="shared" si="5"/>
        <v>-10.100000000000364</v>
      </c>
      <c r="D112" s="24">
        <v>6211.9</v>
      </c>
      <c r="E112" s="133"/>
    </row>
    <row r="113" spans="1:20" s="6" customFormat="1" ht="60.75" customHeight="1">
      <c r="A113" s="19" t="s">
        <v>85</v>
      </c>
      <c r="B113" s="24">
        <v>959.9</v>
      </c>
      <c r="C113" s="35">
        <f t="shared" si="5"/>
        <v>70.000000000000114</v>
      </c>
      <c r="D113" s="24">
        <v>1029.9000000000001</v>
      </c>
      <c r="E113" s="133"/>
      <c r="H113" s="86"/>
    </row>
    <row r="114" spans="1:20" s="6" customFormat="1" ht="88.5" customHeight="1">
      <c r="A114" s="19" t="s">
        <v>154</v>
      </c>
      <c r="B114" s="24">
        <v>8.1999999999999993</v>
      </c>
      <c r="C114" s="35">
        <f t="shared" si="5"/>
        <v>-8.1999999999999993</v>
      </c>
      <c r="D114" s="24">
        <v>0</v>
      </c>
      <c r="E114" s="133" t="s">
        <v>215</v>
      </c>
    </row>
    <row r="115" spans="1:20" s="6" customFormat="1" ht="88.5" customHeight="1">
      <c r="A115" s="19" t="s">
        <v>152</v>
      </c>
      <c r="B115" s="24">
        <v>521.9</v>
      </c>
      <c r="C115" s="35">
        <f t="shared" si="5"/>
        <v>-39.299999999999955</v>
      </c>
      <c r="D115" s="24">
        <v>482.6</v>
      </c>
      <c r="E115" s="133"/>
    </row>
    <row r="116" spans="1:20" s="6" customFormat="1" ht="71.25" customHeight="1">
      <c r="A116" s="19" t="s">
        <v>155</v>
      </c>
      <c r="B116" s="24">
        <v>0</v>
      </c>
      <c r="C116" s="35">
        <f t="shared" si="5"/>
        <v>21.4</v>
      </c>
      <c r="D116" s="24">
        <v>21.4</v>
      </c>
      <c r="E116" s="134"/>
    </row>
    <row r="117" spans="1:20" s="96" customFormat="1" ht="60.75" customHeight="1">
      <c r="A117" s="19" t="s">
        <v>83</v>
      </c>
      <c r="B117" s="24">
        <v>1559.3</v>
      </c>
      <c r="C117" s="35">
        <f t="shared" si="5"/>
        <v>-4.7999999999999545</v>
      </c>
      <c r="D117" s="24">
        <v>1554.5</v>
      </c>
      <c r="E117" s="133" t="s">
        <v>217</v>
      </c>
      <c r="J117" s="156"/>
      <c r="K117" s="156"/>
      <c r="L117" s="156"/>
      <c r="M117" s="156"/>
      <c r="N117" s="156"/>
      <c r="O117" s="156"/>
      <c r="P117" s="156"/>
      <c r="Q117" s="156"/>
      <c r="R117" s="156"/>
      <c r="S117" s="156"/>
      <c r="T117" s="156"/>
    </row>
    <row r="118" spans="1:20" s="96" customFormat="1" ht="60.75" customHeight="1">
      <c r="A118" s="19" t="s">
        <v>84</v>
      </c>
      <c r="B118" s="24">
        <v>12.9</v>
      </c>
      <c r="C118" s="35">
        <f t="shared" si="5"/>
        <v>4.7999999999999989</v>
      </c>
      <c r="D118" s="24">
        <v>17.7</v>
      </c>
      <c r="E118" s="134"/>
    </row>
    <row r="119" spans="1:20" s="96" customFormat="1" ht="75.75" customHeight="1">
      <c r="A119" s="19" t="s">
        <v>148</v>
      </c>
      <c r="B119" s="24">
        <v>23453.200000000001</v>
      </c>
      <c r="C119" s="35">
        <f t="shared" si="5"/>
        <v>-12013.6</v>
      </c>
      <c r="D119" s="24">
        <v>11439.6</v>
      </c>
      <c r="E119" s="124" t="s">
        <v>218</v>
      </c>
    </row>
    <row r="120" spans="1:20" s="6" customFormat="1" ht="41.25" customHeight="1">
      <c r="A120" s="19" t="s">
        <v>55</v>
      </c>
      <c r="B120" s="24">
        <v>711.8</v>
      </c>
      <c r="C120" s="35">
        <f t="shared" si="5"/>
        <v>-34.799999999999955</v>
      </c>
      <c r="D120" s="24">
        <v>677</v>
      </c>
      <c r="E120" s="150" t="s">
        <v>186</v>
      </c>
    </row>
    <row r="121" spans="1:20" s="6" customFormat="1" ht="41.25" customHeight="1">
      <c r="A121" s="19" t="s">
        <v>46</v>
      </c>
      <c r="B121" s="24">
        <v>479.1</v>
      </c>
      <c r="C121" s="35">
        <f t="shared" si="5"/>
        <v>34.799999999999955</v>
      </c>
      <c r="D121" s="24">
        <v>513.9</v>
      </c>
      <c r="E121" s="151"/>
    </row>
    <row r="122" spans="1:20" s="6" customFormat="1" ht="78" customHeight="1">
      <c r="A122" s="19" t="s">
        <v>161</v>
      </c>
      <c r="B122" s="24">
        <v>44.4</v>
      </c>
      <c r="C122" s="35">
        <f>D122-B122</f>
        <v>-1.5</v>
      </c>
      <c r="D122" s="24">
        <v>42.9</v>
      </c>
      <c r="E122" s="155" t="s">
        <v>149</v>
      </c>
    </row>
    <row r="123" spans="1:20" s="6" customFormat="1" ht="78" customHeight="1">
      <c r="A123" s="19" t="s">
        <v>162</v>
      </c>
      <c r="B123" s="24">
        <v>117</v>
      </c>
      <c r="C123" s="35">
        <f t="shared" si="5"/>
        <v>-17.400000000000006</v>
      </c>
      <c r="D123" s="24">
        <v>99.6</v>
      </c>
      <c r="E123" s="155"/>
    </row>
    <row r="124" spans="1:20" s="6" customFormat="1" ht="217.5" customHeight="1">
      <c r="A124" s="19" t="s">
        <v>188</v>
      </c>
      <c r="B124" s="24">
        <v>1898.3</v>
      </c>
      <c r="C124" s="35">
        <f t="shared" si="5"/>
        <v>-68.099999999999909</v>
      </c>
      <c r="D124" s="24">
        <v>1830.2</v>
      </c>
      <c r="E124" s="112" t="s">
        <v>219</v>
      </c>
    </row>
    <row r="125" spans="1:20" s="6" customFormat="1" ht="153" customHeight="1">
      <c r="A125" s="19" t="s">
        <v>193</v>
      </c>
      <c r="B125" s="24">
        <v>640.29999999999995</v>
      </c>
      <c r="C125" s="35">
        <f t="shared" si="5"/>
        <v>-240.49999999999994</v>
      </c>
      <c r="D125" s="24">
        <v>399.8</v>
      </c>
      <c r="E125" s="124" t="s">
        <v>220</v>
      </c>
    </row>
    <row r="126" spans="1:20" s="6" customFormat="1" ht="64.5" customHeight="1">
      <c r="A126" s="19" t="s">
        <v>194</v>
      </c>
      <c r="B126" s="24">
        <v>5.3</v>
      </c>
      <c r="C126" s="35">
        <f t="shared" si="5"/>
        <v>-5.3</v>
      </c>
      <c r="D126" s="24">
        <v>0</v>
      </c>
      <c r="E126" s="135" t="s">
        <v>221</v>
      </c>
    </row>
    <row r="127" spans="1:20" s="6" customFormat="1" ht="64.5" customHeight="1">
      <c r="A127" s="19" t="s">
        <v>195</v>
      </c>
      <c r="B127" s="24">
        <v>870</v>
      </c>
      <c r="C127" s="35">
        <f t="shared" si="5"/>
        <v>-21.399999999999977</v>
      </c>
      <c r="D127" s="24">
        <v>848.6</v>
      </c>
      <c r="E127" s="135"/>
    </row>
    <row r="128" spans="1:20" s="6" customFormat="1" ht="64.5" customHeight="1">
      <c r="A128" s="19" t="s">
        <v>196</v>
      </c>
      <c r="B128" s="24">
        <v>836.6</v>
      </c>
      <c r="C128" s="35">
        <f t="shared" si="5"/>
        <v>-28.800000000000068</v>
      </c>
      <c r="D128" s="24">
        <v>807.8</v>
      </c>
      <c r="E128" s="135"/>
    </row>
    <row r="129" spans="1:10" s="6" customFormat="1" ht="84" customHeight="1">
      <c r="A129" s="19" t="s">
        <v>74</v>
      </c>
      <c r="B129" s="24">
        <v>5002.6000000000004</v>
      </c>
      <c r="C129" s="35">
        <f t="shared" si="5"/>
        <v>-985.10000000000036</v>
      </c>
      <c r="D129" s="24">
        <v>4017.5</v>
      </c>
      <c r="E129" s="112" t="s">
        <v>190</v>
      </c>
    </row>
    <row r="130" spans="1:10" s="6" customFormat="1" ht="187.5" customHeight="1">
      <c r="A130" s="19" t="s">
        <v>93</v>
      </c>
      <c r="B130" s="24">
        <v>1674.2</v>
      </c>
      <c r="C130" s="35">
        <f t="shared" si="5"/>
        <v>436.29999999999995</v>
      </c>
      <c r="D130" s="24">
        <v>2110.5</v>
      </c>
      <c r="E130" s="136" t="s">
        <v>222</v>
      </c>
    </row>
    <row r="131" spans="1:10" s="6" customFormat="1" ht="187.5" customHeight="1">
      <c r="A131" s="19" t="s">
        <v>200</v>
      </c>
      <c r="B131" s="24">
        <v>5349.3</v>
      </c>
      <c r="C131" s="35">
        <f t="shared" si="5"/>
        <v>-309.80000000000018</v>
      </c>
      <c r="D131" s="24">
        <v>5039.5</v>
      </c>
      <c r="E131" s="138"/>
    </row>
    <row r="132" spans="1:10" s="6" customFormat="1" ht="165.75" customHeight="1">
      <c r="A132" s="19" t="s">
        <v>94</v>
      </c>
      <c r="B132" s="24">
        <v>4187.1000000000004</v>
      </c>
      <c r="C132" s="35">
        <f t="shared" si="5"/>
        <v>-799.00000000000045</v>
      </c>
      <c r="D132" s="24">
        <v>3388.1</v>
      </c>
      <c r="E132" s="136" t="s">
        <v>227</v>
      </c>
    </row>
    <row r="133" spans="1:10" s="6" customFormat="1" ht="165.75" customHeight="1">
      <c r="A133" s="19" t="s">
        <v>66</v>
      </c>
      <c r="B133" s="24">
        <v>2426.6</v>
      </c>
      <c r="C133" s="35">
        <f t="shared" si="5"/>
        <v>-0.6999999999998181</v>
      </c>
      <c r="D133" s="24">
        <v>2425.9</v>
      </c>
      <c r="E133" s="137"/>
    </row>
    <row r="134" spans="1:10" s="6" customFormat="1" ht="165.75" customHeight="1">
      <c r="A134" s="19" t="s">
        <v>197</v>
      </c>
      <c r="B134" s="24">
        <v>2991.9</v>
      </c>
      <c r="C134" s="35">
        <f t="shared" si="5"/>
        <v>-32.599999999999909</v>
      </c>
      <c r="D134" s="24">
        <v>2959.3</v>
      </c>
      <c r="E134" s="138"/>
    </row>
    <row r="135" spans="1:10" s="6" customFormat="1" ht="69" customHeight="1">
      <c r="A135" s="19" t="s">
        <v>191</v>
      </c>
      <c r="B135" s="24">
        <v>899.9</v>
      </c>
      <c r="C135" s="35">
        <f t="shared" si="5"/>
        <v>-169.39999999999998</v>
      </c>
      <c r="D135" s="24">
        <v>730.5</v>
      </c>
      <c r="E135" s="125" t="s">
        <v>192</v>
      </c>
    </row>
    <row r="136" spans="1:10" s="6" customFormat="1" ht="87" customHeight="1">
      <c r="A136" s="19" t="s">
        <v>61</v>
      </c>
      <c r="B136" s="24">
        <v>2411.1</v>
      </c>
      <c r="C136" s="35">
        <f t="shared" si="5"/>
        <v>-1580</v>
      </c>
      <c r="D136" s="24">
        <v>831.1</v>
      </c>
      <c r="E136" s="112" t="s">
        <v>189</v>
      </c>
    </row>
    <row r="137" spans="1:10" s="6" customFormat="1" ht="68.25" customHeight="1">
      <c r="A137" s="19" t="s">
        <v>86</v>
      </c>
      <c r="B137" s="24">
        <v>1311</v>
      </c>
      <c r="C137" s="35">
        <f>D137-B137</f>
        <v>-3.5999999999999091</v>
      </c>
      <c r="D137" s="24">
        <v>1307.4000000000001</v>
      </c>
      <c r="E137" s="135" t="s">
        <v>98</v>
      </c>
    </row>
    <row r="138" spans="1:10" s="6" customFormat="1" ht="68.25" customHeight="1">
      <c r="A138" s="19" t="s">
        <v>97</v>
      </c>
      <c r="B138" s="24">
        <v>0</v>
      </c>
      <c r="C138" s="35">
        <f>D138-B138</f>
        <v>3.6</v>
      </c>
      <c r="D138" s="24">
        <v>3.6</v>
      </c>
      <c r="E138" s="135"/>
    </row>
    <row r="139" spans="1:10" s="6" customFormat="1" ht="60" customHeight="1">
      <c r="A139" s="19" t="s">
        <v>183</v>
      </c>
      <c r="B139" s="24">
        <v>1027.5</v>
      </c>
      <c r="C139" s="35">
        <f t="shared" si="5"/>
        <v>-188</v>
      </c>
      <c r="D139" s="24">
        <v>839.5</v>
      </c>
      <c r="E139" s="136" t="s">
        <v>185</v>
      </c>
    </row>
    <row r="140" spans="1:10" s="6" customFormat="1" ht="60" customHeight="1">
      <c r="A140" s="19" t="s">
        <v>184</v>
      </c>
      <c r="B140" s="24">
        <v>15</v>
      </c>
      <c r="C140" s="35">
        <f t="shared" si="5"/>
        <v>-0.30000000000000071</v>
      </c>
      <c r="D140" s="24">
        <v>14.7</v>
      </c>
      <c r="E140" s="138"/>
    </row>
    <row r="141" spans="1:10" s="6" customFormat="1" ht="51" customHeight="1">
      <c r="A141" s="19" t="s">
        <v>181</v>
      </c>
      <c r="B141" s="24">
        <v>6847.7</v>
      </c>
      <c r="C141" s="35">
        <f t="shared" si="5"/>
        <v>-588.19999999999982</v>
      </c>
      <c r="D141" s="24">
        <v>6259.5</v>
      </c>
      <c r="E141" s="136" t="s">
        <v>223</v>
      </c>
    </row>
    <row r="142" spans="1:10" s="6" customFormat="1" ht="51" customHeight="1">
      <c r="A142" s="19" t="s">
        <v>49</v>
      </c>
      <c r="B142" s="24">
        <v>4982.3</v>
      </c>
      <c r="C142" s="35">
        <f t="shared" si="5"/>
        <v>-279.69999999999982</v>
      </c>
      <c r="D142" s="24">
        <v>4702.6000000000004</v>
      </c>
      <c r="E142" s="137"/>
      <c r="J142" s="72"/>
    </row>
    <row r="143" spans="1:10" s="6" customFormat="1" ht="51" customHeight="1">
      <c r="A143" s="19" t="s">
        <v>182</v>
      </c>
      <c r="B143" s="24">
        <v>8684.7000000000007</v>
      </c>
      <c r="C143" s="35">
        <f t="shared" si="5"/>
        <v>-476.40000000000146</v>
      </c>
      <c r="D143" s="24">
        <v>8208.2999999999993</v>
      </c>
      <c r="E143" s="137"/>
      <c r="J143" s="72"/>
    </row>
    <row r="144" spans="1:10" s="6" customFormat="1" ht="51" customHeight="1">
      <c r="A144" s="19" t="s">
        <v>82</v>
      </c>
      <c r="B144" s="24">
        <v>23.8</v>
      </c>
      <c r="C144" s="35">
        <f t="shared" si="5"/>
        <v>50</v>
      </c>
      <c r="D144" s="24">
        <v>73.8</v>
      </c>
      <c r="E144" s="137"/>
      <c r="J144" s="72"/>
    </row>
    <row r="145" spans="1:37" s="6" customFormat="1" ht="51" customHeight="1">
      <c r="A145" s="19" t="s">
        <v>206</v>
      </c>
      <c r="B145" s="24">
        <v>5</v>
      </c>
      <c r="C145" s="35">
        <f t="shared" si="5"/>
        <v>-9.9999999999999645E-2</v>
      </c>
      <c r="D145" s="24">
        <v>4.9000000000000004</v>
      </c>
      <c r="E145" s="138"/>
      <c r="J145" s="72"/>
    </row>
    <row r="146" spans="1:37" s="6" customFormat="1" ht="119.25" customHeight="1">
      <c r="A146" s="19" t="s">
        <v>99</v>
      </c>
      <c r="B146" s="24">
        <v>69</v>
      </c>
      <c r="C146" s="35">
        <f>D146-B146</f>
        <v>188.60000000000002</v>
      </c>
      <c r="D146" s="24">
        <v>257.60000000000002</v>
      </c>
      <c r="E146" s="126" t="s">
        <v>187</v>
      </c>
    </row>
    <row r="147" spans="1:37" s="6" customFormat="1" ht="84" customHeight="1">
      <c r="A147" s="19" t="s">
        <v>179</v>
      </c>
      <c r="B147" s="24">
        <v>679.3</v>
      </c>
      <c r="C147" s="35">
        <f t="shared" si="5"/>
        <v>-393.9</v>
      </c>
      <c r="D147" s="24">
        <v>285.39999999999998</v>
      </c>
      <c r="E147" s="112" t="s">
        <v>180</v>
      </c>
      <c r="J147" s="72"/>
    </row>
    <row r="148" spans="1:37" s="6" customFormat="1" ht="84" customHeight="1">
      <c r="A148" s="19" t="s">
        <v>100</v>
      </c>
      <c r="B148" s="24">
        <v>1145.7</v>
      </c>
      <c r="C148" s="35">
        <f t="shared" ref="C148" si="7">D148-B148</f>
        <v>-460</v>
      </c>
      <c r="D148" s="24">
        <v>685.7</v>
      </c>
      <c r="E148" s="107" t="s">
        <v>224</v>
      </c>
      <c r="J148" s="72"/>
    </row>
    <row r="149" spans="1:37" s="6" customFormat="1" ht="58.5" customHeight="1">
      <c r="A149" s="19" t="s">
        <v>178</v>
      </c>
      <c r="B149" s="24">
        <v>1640.1</v>
      </c>
      <c r="C149" s="35">
        <f t="shared" si="5"/>
        <v>170.90000000000009</v>
      </c>
      <c r="D149" s="24">
        <v>1811</v>
      </c>
      <c r="E149" s="140" t="s">
        <v>225</v>
      </c>
      <c r="J149" s="72"/>
    </row>
    <row r="150" spans="1:37" s="6" customFormat="1" ht="58.5" customHeight="1">
      <c r="A150" s="19" t="s">
        <v>177</v>
      </c>
      <c r="B150" s="24">
        <v>665.6</v>
      </c>
      <c r="C150" s="35">
        <f t="shared" si="5"/>
        <v>101.29999999999995</v>
      </c>
      <c r="D150" s="24">
        <v>766.9</v>
      </c>
      <c r="E150" s="133"/>
      <c r="J150" s="72"/>
    </row>
    <row r="151" spans="1:37" s="6" customFormat="1" ht="58.5" customHeight="1">
      <c r="A151" s="19" t="s">
        <v>176</v>
      </c>
      <c r="B151" s="24">
        <v>165</v>
      </c>
      <c r="C151" s="35">
        <f t="shared" si="5"/>
        <v>-57</v>
      </c>
      <c r="D151" s="24">
        <v>108</v>
      </c>
      <c r="E151" s="134"/>
      <c r="J151" s="72"/>
    </row>
    <row r="152" spans="1:37" s="6" customFormat="1" ht="39.75" customHeight="1">
      <c r="A152" s="19" t="s">
        <v>174</v>
      </c>
      <c r="B152" s="24">
        <v>1225.7</v>
      </c>
      <c r="C152" s="35">
        <f t="shared" si="5"/>
        <v>-415</v>
      </c>
      <c r="D152" s="24">
        <v>810.7</v>
      </c>
      <c r="E152" s="140" t="s">
        <v>226</v>
      </c>
      <c r="J152" s="72"/>
    </row>
    <row r="153" spans="1:37" s="6" customFormat="1" ht="39.75" customHeight="1">
      <c r="A153" s="19" t="s">
        <v>175</v>
      </c>
      <c r="B153" s="24">
        <v>370.2</v>
      </c>
      <c r="C153" s="35">
        <f t="shared" si="5"/>
        <v>-125.39999999999998</v>
      </c>
      <c r="D153" s="24">
        <v>244.8</v>
      </c>
      <c r="E153" s="133"/>
      <c r="J153" s="72"/>
    </row>
    <row r="154" spans="1:37" s="6" customFormat="1" ht="39.75" customHeight="1">
      <c r="A154" s="19" t="s">
        <v>70</v>
      </c>
      <c r="B154" s="24">
        <v>680</v>
      </c>
      <c r="C154" s="35">
        <f t="shared" si="5"/>
        <v>-120</v>
      </c>
      <c r="D154" s="24">
        <v>560</v>
      </c>
      <c r="E154" s="134"/>
    </row>
    <row r="155" spans="1:37" ht="31.5">
      <c r="A155" s="9" t="s">
        <v>19</v>
      </c>
      <c r="B155" s="18">
        <f>SUM(B68:B154)</f>
        <v>639786.09999999986</v>
      </c>
      <c r="C155" s="18">
        <f>D155-B155</f>
        <v>-26246.599999999744</v>
      </c>
      <c r="D155" s="18">
        <f>SUM(D68:D154)</f>
        <v>613539.50000000012</v>
      </c>
      <c r="E155" s="28"/>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row>
    <row r="156" spans="1:37" s="6" customFormat="1" ht="18.75" customHeight="1">
      <c r="A156" s="153" t="s">
        <v>9</v>
      </c>
      <c r="B156" s="154"/>
      <c r="C156" s="154"/>
      <c r="D156" s="154"/>
      <c r="E156" s="154"/>
    </row>
    <row r="157" spans="1:37" ht="77.25" customHeight="1">
      <c r="A157" s="63" t="s">
        <v>0</v>
      </c>
      <c r="B157" s="84" t="s">
        <v>75</v>
      </c>
      <c r="C157" s="63" t="s">
        <v>1</v>
      </c>
      <c r="D157" s="84" t="s">
        <v>76</v>
      </c>
      <c r="E157" s="62" t="s">
        <v>2</v>
      </c>
    </row>
    <row r="158" spans="1:37" ht="16.5" customHeight="1">
      <c r="A158" s="19" t="s">
        <v>59</v>
      </c>
      <c r="B158" s="24">
        <v>24530.3</v>
      </c>
      <c r="C158" s="35">
        <f t="shared" ref="C158:C163" si="8">D158-B158</f>
        <v>248.79999999999927</v>
      </c>
      <c r="D158" s="24">
        <v>24779.1</v>
      </c>
      <c r="E158" s="140" t="s">
        <v>136</v>
      </c>
    </row>
    <row r="159" spans="1:37" ht="16.5" customHeight="1">
      <c r="A159" s="19" t="s">
        <v>60</v>
      </c>
      <c r="B159" s="24">
        <v>20451</v>
      </c>
      <c r="C159" s="35">
        <f t="shared" si="8"/>
        <v>-132</v>
      </c>
      <c r="D159" s="24">
        <v>20319</v>
      </c>
      <c r="E159" s="133"/>
    </row>
    <row r="160" spans="1:37" ht="16.5" customHeight="1">
      <c r="A160" s="19" t="s">
        <v>132</v>
      </c>
      <c r="B160" s="24">
        <v>133.69999999999999</v>
      </c>
      <c r="C160" s="35">
        <f t="shared" si="8"/>
        <v>-117.69999999999999</v>
      </c>
      <c r="D160" s="24">
        <v>16</v>
      </c>
      <c r="E160" s="133"/>
    </row>
    <row r="161" spans="1:5" ht="16.5" customHeight="1">
      <c r="A161" s="19" t="s">
        <v>133</v>
      </c>
      <c r="B161" s="24">
        <v>5770.7</v>
      </c>
      <c r="C161" s="35">
        <f t="shared" si="8"/>
        <v>304.19999999999982</v>
      </c>
      <c r="D161" s="24">
        <v>6074.9</v>
      </c>
      <c r="E161" s="133"/>
    </row>
    <row r="162" spans="1:5" ht="16.5" customHeight="1">
      <c r="A162" s="19" t="s">
        <v>134</v>
      </c>
      <c r="B162" s="24">
        <v>628.70000000000005</v>
      </c>
      <c r="C162" s="35">
        <f t="shared" si="8"/>
        <v>-298.10000000000002</v>
      </c>
      <c r="D162" s="24">
        <v>330.6</v>
      </c>
      <c r="E162" s="133"/>
    </row>
    <row r="163" spans="1:5" ht="16.5" customHeight="1">
      <c r="A163" s="19" t="s">
        <v>135</v>
      </c>
      <c r="B163" s="24">
        <v>789.1</v>
      </c>
      <c r="C163" s="35">
        <f t="shared" si="8"/>
        <v>-4.2000000000000455</v>
      </c>
      <c r="D163" s="24">
        <v>784.9</v>
      </c>
      <c r="E163" s="133"/>
    </row>
    <row r="164" spans="1:5" ht="27">
      <c r="A164" s="79" t="s">
        <v>18</v>
      </c>
      <c r="B164" s="18">
        <f>SUM(B158:B163)</f>
        <v>52303.499999999993</v>
      </c>
      <c r="C164" s="18">
        <f>D164-B164</f>
        <v>1.000000000007276</v>
      </c>
      <c r="D164" s="18">
        <f>SUM(D158:D163)</f>
        <v>52304.5</v>
      </c>
      <c r="E164" s="29"/>
    </row>
    <row r="165" spans="1:5" ht="10.5" customHeight="1">
      <c r="A165" s="152"/>
      <c r="B165" s="152"/>
      <c r="C165" s="152"/>
      <c r="D165" s="152"/>
      <c r="E165" s="152"/>
    </row>
    <row r="166" spans="1:5" ht="78" customHeight="1">
      <c r="A166" s="63" t="s">
        <v>0</v>
      </c>
      <c r="B166" s="84" t="s">
        <v>75</v>
      </c>
      <c r="C166" s="63" t="s">
        <v>1</v>
      </c>
      <c r="D166" s="84" t="s">
        <v>76</v>
      </c>
      <c r="E166" s="62" t="s">
        <v>2</v>
      </c>
    </row>
    <row r="167" spans="1:5" ht="36.75" customHeight="1">
      <c r="A167" s="9" t="s">
        <v>3</v>
      </c>
      <c r="B167" s="18">
        <v>1426069.6</v>
      </c>
      <c r="C167" s="18">
        <f>D167-B167</f>
        <v>-48564.700000000186</v>
      </c>
      <c r="D167" s="18">
        <v>1377504.9</v>
      </c>
      <c r="E167" s="30"/>
    </row>
    <row r="169" spans="1:5" ht="15.75">
      <c r="B169" s="10"/>
      <c r="C169" s="10"/>
      <c r="D169" s="10"/>
      <c r="E169" s="88"/>
    </row>
    <row r="170" spans="1:5" ht="15.75">
      <c r="B170" s="3"/>
      <c r="C170" s="3">
        <f>C155+C65+C53+C44+C35+C27+C23+C164+C48</f>
        <v>-48564.299999999734</v>
      </c>
      <c r="D170" s="3"/>
      <c r="E170" s="88"/>
    </row>
    <row r="171" spans="1:5" ht="27" customHeight="1">
      <c r="A171" s="2"/>
      <c r="B171" s="10"/>
      <c r="C171" s="10">
        <f>C167-C170</f>
        <v>-0.40000000045256456</v>
      </c>
      <c r="D171" s="10"/>
      <c r="E171" s="88"/>
    </row>
    <row r="172" spans="1:5" ht="15.75">
      <c r="B172" s="3"/>
      <c r="C172" s="3"/>
      <c r="D172" s="3"/>
      <c r="E172" s="88"/>
    </row>
    <row r="173" spans="1:5" ht="15.75">
      <c r="A173" s="2"/>
      <c r="B173" s="3"/>
      <c r="C173" s="3"/>
      <c r="D173" s="3"/>
      <c r="E173" s="88"/>
    </row>
    <row r="174" spans="1:5">
      <c r="A174" s="2"/>
      <c r="B174" s="2"/>
      <c r="C174" s="2"/>
      <c r="D174" s="2"/>
    </row>
    <row r="175" spans="1:5">
      <c r="A175" s="2"/>
      <c r="B175" s="2"/>
      <c r="D175" s="2"/>
    </row>
    <row r="176" spans="1:5">
      <c r="A176" s="2"/>
      <c r="B176" s="2"/>
      <c r="C176" s="2"/>
      <c r="D176" s="2"/>
    </row>
    <row r="177" spans="1:37">
      <c r="A177" s="2"/>
      <c r="B177" s="2"/>
      <c r="C177" s="2"/>
      <c r="D177" s="2"/>
    </row>
    <row r="178" spans="1:37">
      <c r="A178" s="2"/>
      <c r="B178" s="2"/>
      <c r="C178" s="2"/>
      <c r="D178" s="2"/>
    </row>
    <row r="182" spans="1:37">
      <c r="A182" s="128"/>
      <c r="B182" s="86"/>
      <c r="C182" s="86"/>
      <c r="D182" s="86"/>
      <c r="E182" s="91"/>
    </row>
    <row r="183" spans="1:37">
      <c r="A183" s="128"/>
      <c r="B183" s="86"/>
      <c r="C183" s="86"/>
      <c r="D183" s="86"/>
      <c r="E183" s="91"/>
    </row>
    <row r="184" spans="1:37">
      <c r="A184" s="128"/>
      <c r="B184" s="86"/>
      <c r="C184" s="86"/>
      <c r="D184" s="86"/>
      <c r="E184" s="91"/>
    </row>
    <row r="185" spans="1:37">
      <c r="A185" s="128"/>
      <c r="B185" s="86"/>
      <c r="C185" s="86"/>
      <c r="D185" s="86"/>
      <c r="E185" s="91"/>
    </row>
    <row r="186" spans="1:37">
      <c r="A186" s="128"/>
      <c r="B186" s="86"/>
      <c r="C186" s="86"/>
      <c r="D186" s="86"/>
      <c r="E186" s="91"/>
    </row>
    <row r="187" spans="1:37" ht="104.25" customHeight="1">
      <c r="A187" s="129"/>
      <c r="B187" s="130"/>
      <c r="C187" s="131"/>
      <c r="D187" s="130"/>
      <c r="E187" s="132"/>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row>
    <row r="188" spans="1:37">
      <c r="A188" s="128"/>
      <c r="B188" s="86"/>
      <c r="C188" s="86"/>
      <c r="D188" s="86"/>
      <c r="E188" s="91"/>
    </row>
    <row r="189" spans="1:37">
      <c r="A189" s="128"/>
      <c r="B189" s="86"/>
      <c r="C189" s="86"/>
      <c r="D189" s="86"/>
      <c r="E189" s="91"/>
    </row>
    <row r="190" spans="1:37">
      <c r="A190" s="128"/>
      <c r="B190" s="86"/>
      <c r="C190" s="86"/>
      <c r="D190" s="86"/>
      <c r="E190" s="91"/>
    </row>
    <row r="191" spans="1:37" ht="15.75">
      <c r="A191" s="128"/>
      <c r="B191" s="86"/>
      <c r="C191" s="86"/>
      <c r="D191" s="86"/>
      <c r="E191" s="90"/>
    </row>
    <row r="192" spans="1:37" ht="12.75" customHeight="1">
      <c r="A192" s="128"/>
      <c r="B192" s="86"/>
      <c r="C192" s="86"/>
      <c r="D192" s="86"/>
      <c r="E192" s="90"/>
    </row>
    <row r="193" spans="1:5" ht="12.75" customHeight="1">
      <c r="A193" s="128"/>
      <c r="B193" s="86"/>
      <c r="C193" s="86"/>
      <c r="D193" s="86"/>
      <c r="E193" s="90"/>
    </row>
    <row r="194" spans="1:5">
      <c r="A194" s="128"/>
      <c r="B194" s="86"/>
      <c r="C194" s="86"/>
      <c r="D194" s="86"/>
      <c r="E194" s="91"/>
    </row>
    <row r="195" spans="1:5">
      <c r="A195" s="128"/>
      <c r="B195" s="86"/>
      <c r="C195" s="86"/>
      <c r="D195" s="86"/>
      <c r="E195" s="91"/>
    </row>
    <row r="196" spans="1:5">
      <c r="A196" s="128"/>
      <c r="B196" s="86"/>
      <c r="C196" s="86"/>
      <c r="D196" s="86"/>
      <c r="E196" s="91"/>
    </row>
    <row r="197" spans="1:5">
      <c r="A197" s="128"/>
      <c r="B197" s="86"/>
      <c r="C197" s="86"/>
      <c r="D197" s="86"/>
      <c r="E197" s="91"/>
    </row>
    <row r="198" spans="1:5">
      <c r="E198" s="91"/>
    </row>
    <row r="199" spans="1:5">
      <c r="E199" s="91"/>
    </row>
    <row r="200" spans="1:5">
      <c r="E200" s="91"/>
    </row>
    <row r="201" spans="1:5">
      <c r="E201" s="91"/>
    </row>
  </sheetData>
  <mergeCells count="48">
    <mergeCell ref="J117:T117"/>
    <mergeCell ref="A49:E49"/>
    <mergeCell ref="A54:E54"/>
    <mergeCell ref="E117:E118"/>
    <mergeCell ref="E68:E72"/>
    <mergeCell ref="E73:E74"/>
    <mergeCell ref="E111:E113"/>
    <mergeCell ref="E79:E83"/>
    <mergeCell ref="E109:E110"/>
    <mergeCell ref="A165:E165"/>
    <mergeCell ref="A156:E156"/>
    <mergeCell ref="E137:E138"/>
    <mergeCell ref="E122:E123"/>
    <mergeCell ref="E152:E154"/>
    <mergeCell ref="E149:E151"/>
    <mergeCell ref="E139:E140"/>
    <mergeCell ref="E158:E163"/>
    <mergeCell ref="A2:E2"/>
    <mergeCell ref="A24:E24"/>
    <mergeCell ref="A12:E12"/>
    <mergeCell ref="A3:E3"/>
    <mergeCell ref="A8:E8"/>
    <mergeCell ref="A9:E9"/>
    <mergeCell ref="A4:E4"/>
    <mergeCell ref="A5:E5"/>
    <mergeCell ref="A6:E6"/>
    <mergeCell ref="A7:E7"/>
    <mergeCell ref="E13:E14"/>
    <mergeCell ref="E21:E22"/>
    <mergeCell ref="E17:E20"/>
    <mergeCell ref="A28:E28"/>
    <mergeCell ref="E57:E58"/>
    <mergeCell ref="E41:E42"/>
    <mergeCell ref="A66:E66"/>
    <mergeCell ref="E39:E40"/>
    <mergeCell ref="A46:E46"/>
    <mergeCell ref="E126:E128"/>
    <mergeCell ref="E132:E134"/>
    <mergeCell ref="E130:E131"/>
    <mergeCell ref="E141:E145"/>
    <mergeCell ref="A36:E36"/>
    <mergeCell ref="E75:E76"/>
    <mergeCell ref="E120:E121"/>
    <mergeCell ref="E114:E116"/>
    <mergeCell ref="E106:E108"/>
    <mergeCell ref="E84:E97"/>
    <mergeCell ref="E98:E99"/>
    <mergeCell ref="E100:E104"/>
  </mergeCells>
  <phoneticPr fontId="3" type="noConversion"/>
  <printOptions horizontalCentered="1"/>
  <pageMargins left="0.19685039370078741" right="0.19685039370078741" top="0.39370078740157483" bottom="0.19685039370078741" header="0" footer="0"/>
  <pageSetup paperSize="9" scale="72" fitToHeight="0" orientation="landscape" r:id="rId1"/>
  <headerFooter alignWithMargins="0"/>
  <rowBreaks count="10" manualBreakCount="10">
    <brk id="20" max="4" man="1"/>
    <brk id="33" max="4" man="1"/>
    <brk id="41" max="4" man="1"/>
    <brk id="53" max="4" man="1"/>
    <brk id="62" max="4" man="1"/>
    <brk id="71" max="4" man="1"/>
    <brk id="77" max="4" man="1"/>
    <brk id="110" max="4" man="1"/>
    <brk id="121" max="4" man="1"/>
    <brk id="127" max="4" man="1"/>
  </rowBreaks>
</worksheet>
</file>

<file path=xl/worksheets/sheet2.xml><?xml version="1.0" encoding="utf-8"?>
<worksheet xmlns="http://schemas.openxmlformats.org/spreadsheetml/2006/main" xmlns:r="http://schemas.openxmlformats.org/officeDocument/2006/relationships">
  <sheetPr>
    <pageSetUpPr fitToPage="1"/>
  </sheetPr>
  <dimension ref="A1:AK95"/>
  <sheetViews>
    <sheetView view="pageBreakPreview" zoomScale="60" zoomScaleNormal="100" workbookViewId="0">
      <selection sqref="A1:XFD1"/>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2" customWidth="1"/>
    <col min="6" max="8" width="9.140625" style="2"/>
    <col min="9" max="9" width="10.7109375" style="2" bestFit="1" customWidth="1"/>
    <col min="10" max="16384" width="9.140625" style="2"/>
  </cols>
  <sheetData>
    <row r="1" spans="1:37" ht="18.75">
      <c r="E1" s="164" t="s">
        <v>236</v>
      </c>
    </row>
    <row r="2" spans="1:37" ht="30">
      <c r="A2" s="161" t="s">
        <v>21</v>
      </c>
      <c r="B2" s="162"/>
      <c r="C2" s="162"/>
      <c r="D2" s="162"/>
      <c r="E2" s="162"/>
    </row>
    <row r="3" spans="1:37" s="60" customFormat="1" ht="21.75" customHeight="1">
      <c r="A3" s="160" t="s">
        <v>39</v>
      </c>
      <c r="B3" s="160"/>
      <c r="C3" s="160"/>
      <c r="D3" s="160"/>
      <c r="E3" s="160"/>
    </row>
    <row r="4" spans="1:37" s="60" customFormat="1" ht="21.75" customHeight="1">
      <c r="A4" s="160" t="s">
        <v>31</v>
      </c>
      <c r="B4" s="160"/>
      <c r="C4" s="160"/>
      <c r="D4" s="160"/>
      <c r="E4" s="160"/>
    </row>
    <row r="5" spans="1:37" s="60" customFormat="1" ht="21.75" customHeight="1">
      <c r="A5" s="160" t="s">
        <v>33</v>
      </c>
      <c r="B5" s="160"/>
      <c r="C5" s="160"/>
      <c r="D5" s="160"/>
      <c r="E5" s="160"/>
    </row>
    <row r="6" spans="1:37" s="60" customFormat="1" ht="21.75" customHeight="1">
      <c r="A6" s="160" t="s">
        <v>32</v>
      </c>
      <c r="B6" s="160"/>
      <c r="C6" s="160"/>
      <c r="D6" s="160"/>
      <c r="E6" s="160"/>
    </row>
    <row r="7" spans="1:37" s="60" customFormat="1" ht="21.75" customHeight="1">
      <c r="A7" s="160" t="s">
        <v>34</v>
      </c>
      <c r="B7" s="160"/>
      <c r="C7" s="160"/>
      <c r="D7" s="160"/>
      <c r="E7" s="160"/>
    </row>
    <row r="8" spans="1:37" s="60" customFormat="1" ht="21.75" customHeight="1">
      <c r="A8" s="160" t="s">
        <v>35</v>
      </c>
      <c r="B8" s="160"/>
      <c r="C8" s="160"/>
      <c r="D8" s="160"/>
      <c r="E8" s="160"/>
    </row>
    <row r="9" spans="1:37" s="60" customFormat="1" ht="21.75" customHeight="1">
      <c r="A9" s="160" t="s">
        <v>36</v>
      </c>
      <c r="B9" s="160"/>
      <c r="C9" s="160"/>
      <c r="D9" s="160"/>
      <c r="E9" s="160"/>
    </row>
    <row r="10" spans="1:37" ht="15.75">
      <c r="A10" s="13"/>
      <c r="B10" s="14"/>
      <c r="C10" s="12"/>
      <c r="D10" s="14"/>
      <c r="E10" s="25"/>
    </row>
    <row r="11" spans="1:37" ht="76.5">
      <c r="A11" s="37" t="s">
        <v>0</v>
      </c>
      <c r="B11" s="84" t="s">
        <v>75</v>
      </c>
      <c r="C11" s="63" t="s">
        <v>1</v>
      </c>
      <c r="D11" s="84" t="s">
        <v>76</v>
      </c>
      <c r="E11" s="38" t="s">
        <v>2</v>
      </c>
    </row>
    <row r="12" spans="1:37" ht="16.5">
      <c r="A12" s="142" t="s">
        <v>16</v>
      </c>
      <c r="B12" s="142"/>
      <c r="C12" s="142"/>
      <c r="D12" s="142"/>
      <c r="E12" s="142"/>
    </row>
    <row r="13" spans="1:37" s="4" customFormat="1" ht="51.75" customHeight="1">
      <c r="A13" s="69" t="s">
        <v>103</v>
      </c>
      <c r="B13" s="43">
        <v>0</v>
      </c>
      <c r="C13" s="43">
        <f t="shared" ref="C13:C14" si="0">D13-B13</f>
        <v>30014.6</v>
      </c>
      <c r="D13" s="41">
        <v>30014.6</v>
      </c>
      <c r="E13" s="147" t="s">
        <v>105</v>
      </c>
    </row>
    <row r="14" spans="1:37" s="4" customFormat="1" ht="51.75" customHeight="1">
      <c r="A14" s="71" t="s">
        <v>104</v>
      </c>
      <c r="B14" s="68">
        <v>0</v>
      </c>
      <c r="C14" s="98">
        <f t="shared" si="0"/>
        <v>3168.2</v>
      </c>
      <c r="D14" s="97">
        <v>3168.2</v>
      </c>
      <c r="E14" s="148"/>
    </row>
    <row r="15" spans="1:37" s="4" customFormat="1" ht="31.5">
      <c r="A15" s="52" t="s">
        <v>11</v>
      </c>
      <c r="B15" s="21">
        <f>SUM(B13:B13)</f>
        <v>0</v>
      </c>
      <c r="C15" s="21">
        <f>D15-B15</f>
        <v>33182.799999999996</v>
      </c>
      <c r="D15" s="21">
        <f>SUM(D13:D14)</f>
        <v>33182.799999999996</v>
      </c>
      <c r="E15" s="26"/>
    </row>
    <row r="16" spans="1:37" ht="62.25" hidden="1" customHeight="1">
      <c r="A16" s="139" t="s">
        <v>40</v>
      </c>
      <c r="B16" s="139"/>
      <c r="C16" s="139"/>
      <c r="D16" s="139"/>
      <c r="E16" s="139"/>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80.25" hidden="1" customHeight="1">
      <c r="A17" s="39" t="s">
        <v>0</v>
      </c>
      <c r="B17" s="84" t="s">
        <v>75</v>
      </c>
      <c r="C17" s="63" t="s">
        <v>1</v>
      </c>
      <c r="D17" s="84" t="s">
        <v>76</v>
      </c>
      <c r="E17" s="40" t="s">
        <v>2</v>
      </c>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02" hidden="1" customHeight="1">
      <c r="A18" s="22" t="s">
        <v>4</v>
      </c>
      <c r="B18" s="24"/>
      <c r="C18" s="35">
        <f t="shared" ref="C18" si="1">D18-B18</f>
        <v>0</v>
      </c>
      <c r="D18" s="24"/>
      <c r="E18" s="73" t="s">
        <v>58</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14" hidden="1" customHeight="1">
      <c r="A19" s="19"/>
      <c r="B19" s="24">
        <v>0</v>
      </c>
      <c r="C19" s="35">
        <f t="shared" ref="C19:C20" si="2">D19-B19</f>
        <v>0</v>
      </c>
      <c r="D19" s="24"/>
      <c r="E19" s="73"/>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84.75" hidden="1" customHeight="1">
      <c r="A20" s="19"/>
      <c r="B20" s="24"/>
      <c r="C20" s="43">
        <f t="shared" si="2"/>
        <v>0</v>
      </c>
      <c r="D20" s="41"/>
      <c r="E20" s="59"/>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s="7" customFormat="1" ht="35.25" hidden="1" customHeight="1">
      <c r="A21" s="9" t="s">
        <v>13</v>
      </c>
      <c r="B21" s="18">
        <f>SUM(B18:B20)</f>
        <v>0</v>
      </c>
      <c r="C21" s="18">
        <f>D21-B21</f>
        <v>0</v>
      </c>
      <c r="D21" s="18">
        <v>0</v>
      </c>
      <c r="E21" s="27"/>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row>
    <row r="22" spans="1:37" s="7" customFormat="1" ht="32.25" hidden="1" customHeight="1">
      <c r="A22" s="142" t="s">
        <v>14</v>
      </c>
      <c r="B22" s="142"/>
      <c r="C22" s="142"/>
      <c r="D22" s="142"/>
      <c r="E22" s="142"/>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ht="78.75" hidden="1" customHeight="1">
      <c r="A23" s="39" t="s">
        <v>0</v>
      </c>
      <c r="B23" s="61" t="s">
        <v>51</v>
      </c>
      <c r="C23" s="63" t="s">
        <v>1</v>
      </c>
      <c r="D23" s="61" t="s">
        <v>52</v>
      </c>
      <c r="E23" s="40" t="s">
        <v>2</v>
      </c>
    </row>
    <row r="24" spans="1:37" s="7" customFormat="1" ht="42" hidden="1" customHeight="1">
      <c r="A24" s="23" t="s">
        <v>7</v>
      </c>
      <c r="B24" s="41"/>
      <c r="C24" s="43">
        <f t="shared" ref="C24:C39" si="3">D24-B24</f>
        <v>0</v>
      </c>
      <c r="D24" s="41"/>
      <c r="E24" s="64" t="s">
        <v>67</v>
      </c>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row>
    <row r="25" spans="1:37" s="7" customFormat="1" ht="23.25" hidden="1" customHeight="1">
      <c r="A25" s="19"/>
      <c r="B25" s="24">
        <v>0</v>
      </c>
      <c r="C25" s="35">
        <f t="shared" si="3"/>
        <v>0</v>
      </c>
      <c r="D25" s="24"/>
      <c r="E25" s="135"/>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4">
        <v>0</v>
      </c>
      <c r="C26" s="35">
        <f t="shared" si="3"/>
        <v>0</v>
      </c>
      <c r="D26" s="24"/>
      <c r="E26" s="135"/>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4">
        <v>0</v>
      </c>
      <c r="C27" s="35">
        <f>D27-B27</f>
        <v>0</v>
      </c>
      <c r="D27" s="24"/>
      <c r="E27" s="135"/>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23.25" hidden="1" customHeight="1">
      <c r="A28" s="19"/>
      <c r="B28" s="24">
        <v>0</v>
      </c>
      <c r="C28" s="35">
        <f>D28-B28</f>
        <v>0</v>
      </c>
      <c r="D28" s="24"/>
      <c r="E28" s="135"/>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23.25" hidden="1" customHeight="1">
      <c r="A29" s="19"/>
      <c r="B29" s="24">
        <v>0</v>
      </c>
      <c r="C29" s="35">
        <f t="shared" ref="C29:C33" si="4">D29-B29</f>
        <v>0</v>
      </c>
      <c r="D29" s="24"/>
      <c r="E29" s="135"/>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16.5" hidden="1">
      <c r="A30" s="19"/>
      <c r="B30" s="24">
        <v>0</v>
      </c>
      <c r="C30" s="35">
        <f>D30-B30</f>
        <v>0</v>
      </c>
      <c r="D30" s="24"/>
      <c r="E30" s="135"/>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4">
        <v>0</v>
      </c>
      <c r="C31" s="35">
        <f t="shared" si="4"/>
        <v>0</v>
      </c>
      <c r="D31" s="24"/>
      <c r="E31" s="135"/>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16.5" hidden="1">
      <c r="A32" s="19"/>
      <c r="B32" s="24">
        <v>0</v>
      </c>
      <c r="C32" s="35">
        <f t="shared" si="4"/>
        <v>0</v>
      </c>
      <c r="D32" s="24"/>
      <c r="E32" s="135"/>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16.5" hidden="1">
      <c r="A33" s="19"/>
      <c r="B33" s="24">
        <v>0</v>
      </c>
      <c r="C33" s="35">
        <f t="shared" si="4"/>
        <v>0</v>
      </c>
      <c r="D33" s="24"/>
      <c r="E33" s="135"/>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30" hidden="1" customHeight="1">
      <c r="A34" s="19"/>
      <c r="B34" s="24">
        <v>0</v>
      </c>
      <c r="C34" s="35">
        <f>D34-B34</f>
        <v>0</v>
      </c>
      <c r="D34" s="24"/>
      <c r="E34" s="133"/>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0" hidden="1" customHeight="1">
      <c r="A35" s="19"/>
      <c r="B35" s="24">
        <v>0</v>
      </c>
      <c r="C35" s="35">
        <f>D35-B35</f>
        <v>0</v>
      </c>
      <c r="D35" s="24"/>
      <c r="E35" s="134"/>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s="7" customFormat="1" ht="33.75" hidden="1" customHeight="1">
      <c r="A36" s="9" t="s">
        <v>13</v>
      </c>
      <c r="B36" s="18">
        <f>SUM(B24:B35)</f>
        <v>0</v>
      </c>
      <c r="C36" s="18">
        <f>D36-B36</f>
        <v>0</v>
      </c>
      <c r="D36" s="18">
        <f>SUM(D24:D35)</f>
        <v>0</v>
      </c>
      <c r="E36" s="27"/>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s="7" customFormat="1" ht="32.25" hidden="1" customHeight="1">
      <c r="A37" s="142" t="s">
        <v>50</v>
      </c>
      <c r="B37" s="142"/>
      <c r="C37" s="142"/>
      <c r="D37" s="142"/>
      <c r="E37" s="142"/>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ht="78.75" hidden="1" customHeight="1">
      <c r="A38" s="39" t="s">
        <v>0</v>
      </c>
      <c r="B38" s="61" t="s">
        <v>51</v>
      </c>
      <c r="C38" s="63" t="s">
        <v>1</v>
      </c>
      <c r="D38" s="61" t="s">
        <v>52</v>
      </c>
      <c r="E38" s="36" t="s">
        <v>2</v>
      </c>
    </row>
    <row r="39" spans="1:37" s="7" customFormat="1" ht="101.25" hidden="1" customHeight="1">
      <c r="A39" s="65" t="s">
        <v>5</v>
      </c>
      <c r="B39" s="41">
        <v>0</v>
      </c>
      <c r="C39" s="43">
        <f t="shared" si="3"/>
        <v>0</v>
      </c>
      <c r="D39" s="41">
        <v>0</v>
      </c>
      <c r="E39" s="70"/>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row>
    <row r="40" spans="1:37" s="7" customFormat="1" ht="31.5" hidden="1">
      <c r="A40" s="9" t="s">
        <v>13</v>
      </c>
      <c r="B40" s="18">
        <v>0</v>
      </c>
      <c r="C40" s="18">
        <f>D40-B40</f>
        <v>0</v>
      </c>
      <c r="D40" s="18">
        <v>0</v>
      </c>
      <c r="E40" s="27"/>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ht="23.25" customHeight="1">
      <c r="A41" s="141" t="s">
        <v>17</v>
      </c>
      <c r="B41" s="141"/>
      <c r="C41" s="141"/>
      <c r="D41" s="141"/>
      <c r="E41" s="141"/>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78" customHeight="1">
      <c r="A42" s="39" t="s">
        <v>0</v>
      </c>
      <c r="B42" s="84" t="s">
        <v>75</v>
      </c>
      <c r="C42" s="63" t="s">
        <v>1</v>
      </c>
      <c r="D42" s="84" t="s">
        <v>76</v>
      </c>
      <c r="E42" s="40" t="s">
        <v>2</v>
      </c>
    </row>
    <row r="43" spans="1:37" s="5" customFormat="1" ht="16.5" customHeight="1">
      <c r="A43" s="104" t="s">
        <v>116</v>
      </c>
      <c r="B43" s="75">
        <v>15671</v>
      </c>
      <c r="C43" s="110">
        <f t="shared" ref="C43:C44" si="5">D43-B43</f>
        <v>-9571.1</v>
      </c>
      <c r="D43" s="109">
        <v>6099.9</v>
      </c>
      <c r="E43" s="140" t="s">
        <v>124</v>
      </c>
    </row>
    <row r="44" spans="1:37" s="5" customFormat="1" ht="16.5" customHeight="1">
      <c r="A44" s="104" t="s">
        <v>117</v>
      </c>
      <c r="B44" s="75">
        <v>4732.6000000000004</v>
      </c>
      <c r="C44" s="110">
        <f t="shared" si="5"/>
        <v>-2890.4000000000005</v>
      </c>
      <c r="D44" s="109">
        <v>1842.2</v>
      </c>
      <c r="E44" s="133"/>
    </row>
    <row r="45" spans="1:37" s="5" customFormat="1" ht="16.5" customHeight="1">
      <c r="A45" s="19" t="s">
        <v>118</v>
      </c>
      <c r="B45" s="24">
        <v>3826.8</v>
      </c>
      <c r="C45" s="35">
        <f t="shared" ref="C45:C57" si="6">D45-B45</f>
        <v>-3498.7000000000003</v>
      </c>
      <c r="D45" s="24">
        <v>328.1</v>
      </c>
      <c r="E45" s="133"/>
    </row>
    <row r="46" spans="1:37" s="5" customFormat="1" ht="16.5" customHeight="1">
      <c r="A46" s="19" t="s">
        <v>119</v>
      </c>
      <c r="B46" s="24">
        <v>0</v>
      </c>
      <c r="C46" s="35">
        <f t="shared" si="6"/>
        <v>9571.1</v>
      </c>
      <c r="D46" s="24">
        <v>9571.1</v>
      </c>
      <c r="E46" s="133"/>
    </row>
    <row r="47" spans="1:37" s="5" customFormat="1" ht="16.5" customHeight="1">
      <c r="A47" s="19" t="s">
        <v>120</v>
      </c>
      <c r="B47" s="24">
        <v>0</v>
      </c>
      <c r="C47" s="35">
        <f t="shared" si="6"/>
        <v>2890.5</v>
      </c>
      <c r="D47" s="24">
        <v>2890.5</v>
      </c>
      <c r="E47" s="133"/>
    </row>
    <row r="48" spans="1:37" s="5" customFormat="1" ht="16.5" customHeight="1">
      <c r="A48" s="19" t="s">
        <v>121</v>
      </c>
      <c r="B48" s="24">
        <v>0</v>
      </c>
      <c r="C48" s="35">
        <f t="shared" si="6"/>
        <v>3498.7</v>
      </c>
      <c r="D48" s="24">
        <v>3498.7</v>
      </c>
      <c r="E48" s="134"/>
    </row>
    <row r="49" spans="1:37" s="5" customFormat="1" ht="66" customHeight="1">
      <c r="A49" s="19" t="s">
        <v>122</v>
      </c>
      <c r="B49" s="24">
        <v>301.10000000000002</v>
      </c>
      <c r="C49" s="35">
        <f t="shared" si="6"/>
        <v>-301.10000000000002</v>
      </c>
      <c r="D49" s="24">
        <v>0</v>
      </c>
      <c r="E49" s="133" t="s">
        <v>125</v>
      </c>
    </row>
    <row r="50" spans="1:37" s="5" customFormat="1" ht="66" customHeight="1">
      <c r="A50" s="19" t="s">
        <v>123</v>
      </c>
      <c r="B50" s="24">
        <v>0</v>
      </c>
      <c r="C50" s="35">
        <f t="shared" si="6"/>
        <v>301.10000000000002</v>
      </c>
      <c r="D50" s="24">
        <v>301.10000000000002</v>
      </c>
      <c r="E50" s="134"/>
    </row>
    <row r="51" spans="1:37" s="5" customFormat="1" ht="19.5" customHeight="1">
      <c r="A51" s="19" t="s">
        <v>87</v>
      </c>
      <c r="B51" s="24">
        <v>44.6</v>
      </c>
      <c r="C51" s="35">
        <f>D51-B51</f>
        <v>-44.6</v>
      </c>
      <c r="D51" s="24">
        <v>0</v>
      </c>
      <c r="E51" s="140" t="s">
        <v>131</v>
      </c>
    </row>
    <row r="52" spans="1:37" s="5" customFormat="1" ht="19.5" customHeight="1">
      <c r="A52" s="19" t="s">
        <v>88</v>
      </c>
      <c r="B52" s="24">
        <v>44.6</v>
      </c>
      <c r="C52" s="35">
        <f>D52-B52</f>
        <v>-44.6</v>
      </c>
      <c r="D52" s="24">
        <v>0</v>
      </c>
      <c r="E52" s="133"/>
    </row>
    <row r="53" spans="1:37" s="5" customFormat="1" ht="19.5" customHeight="1">
      <c r="A53" s="19" t="s">
        <v>89</v>
      </c>
      <c r="B53" s="24">
        <v>44.6</v>
      </c>
      <c r="C53" s="35">
        <f>D53-B53</f>
        <v>-44.6</v>
      </c>
      <c r="D53" s="24">
        <v>0</v>
      </c>
      <c r="E53" s="133"/>
    </row>
    <row r="54" spans="1:37" s="5" customFormat="1" ht="19.5" customHeight="1">
      <c r="A54" s="19" t="s">
        <v>90</v>
      </c>
      <c r="B54" s="24">
        <v>44.6</v>
      </c>
      <c r="C54" s="35">
        <f>D54-B54</f>
        <v>-44.6</v>
      </c>
      <c r="D54" s="24">
        <v>0</v>
      </c>
      <c r="E54" s="133"/>
    </row>
    <row r="55" spans="1:37" s="5" customFormat="1" ht="19.5" customHeight="1">
      <c r="A55" s="19" t="s">
        <v>130</v>
      </c>
      <c r="B55" s="24">
        <v>0</v>
      </c>
      <c r="C55" s="35">
        <f>D55-B55</f>
        <v>178.3</v>
      </c>
      <c r="D55" s="24">
        <v>178.3</v>
      </c>
      <c r="E55" s="133"/>
    </row>
    <row r="56" spans="1:37" s="5" customFormat="1" ht="67.5" customHeight="1">
      <c r="A56" s="19" t="s">
        <v>126</v>
      </c>
      <c r="B56" s="24">
        <v>3729.8</v>
      </c>
      <c r="C56" s="35">
        <f t="shared" si="6"/>
        <v>-166.70000000000027</v>
      </c>
      <c r="D56" s="24">
        <v>3563.1</v>
      </c>
      <c r="E56" s="140" t="s">
        <v>128</v>
      </c>
    </row>
    <row r="57" spans="1:37" s="5" customFormat="1" ht="67.5" customHeight="1">
      <c r="A57" s="19" t="s">
        <v>127</v>
      </c>
      <c r="B57" s="24">
        <v>0</v>
      </c>
      <c r="C57" s="35">
        <f t="shared" si="6"/>
        <v>166.7</v>
      </c>
      <c r="D57" s="24">
        <v>166.7</v>
      </c>
      <c r="E57" s="134"/>
    </row>
    <row r="58" spans="1:37" ht="35.25" customHeight="1">
      <c r="A58" s="9" t="s">
        <v>19</v>
      </c>
      <c r="B58" s="18">
        <f>SUM(B43:B57)</f>
        <v>28439.69999999999</v>
      </c>
      <c r="C58" s="18">
        <v>0</v>
      </c>
      <c r="D58" s="18">
        <f>SUM(D43:D57)</f>
        <v>28439.699999999997</v>
      </c>
      <c r="E58" s="28"/>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13.5">
      <c r="A59" s="152"/>
      <c r="B59" s="152"/>
      <c r="C59" s="152"/>
      <c r="D59" s="152"/>
      <c r="E59" s="152"/>
    </row>
    <row r="60" spans="1:37" ht="76.5">
      <c r="A60" s="39" t="s">
        <v>0</v>
      </c>
      <c r="B60" s="84" t="s">
        <v>75</v>
      </c>
      <c r="C60" s="63" t="s">
        <v>1</v>
      </c>
      <c r="D60" s="84" t="s">
        <v>76</v>
      </c>
      <c r="E60" s="40" t="s">
        <v>2</v>
      </c>
    </row>
    <row r="61" spans="1:37" ht="31.5">
      <c r="A61" s="9" t="s">
        <v>3</v>
      </c>
      <c r="B61" s="18">
        <v>1190361.7</v>
      </c>
      <c r="C61" s="18">
        <f>D61-B61</f>
        <v>33182.800000000047</v>
      </c>
      <c r="D61" s="18">
        <v>1223544.5</v>
      </c>
      <c r="E61" s="30"/>
    </row>
    <row r="63" spans="1:37" ht="15.75">
      <c r="B63" s="16"/>
      <c r="C63" s="10"/>
      <c r="D63" s="16"/>
      <c r="E63" s="31"/>
    </row>
    <row r="64" spans="1:37" ht="15.75">
      <c r="B64" s="11"/>
      <c r="C64" s="3"/>
      <c r="D64" s="11"/>
      <c r="E64" s="31"/>
    </row>
    <row r="65" spans="1:5" ht="15.75">
      <c r="A65" s="4"/>
      <c r="B65" s="16"/>
      <c r="C65" s="10"/>
      <c r="D65" s="16"/>
      <c r="E65" s="31"/>
    </row>
    <row r="66" spans="1:5" ht="15.75">
      <c r="B66" s="11"/>
      <c r="C66" s="3"/>
      <c r="D66" s="11"/>
      <c r="E66" s="31"/>
    </row>
    <row r="67" spans="1:5" ht="15.75">
      <c r="A67" s="4"/>
      <c r="B67" s="11"/>
      <c r="C67" s="3"/>
      <c r="D67" s="11"/>
      <c r="E67" s="31"/>
    </row>
    <row r="68" spans="1:5">
      <c r="A68" s="4"/>
      <c r="B68" s="4"/>
      <c r="C68" s="2"/>
      <c r="D68" s="4"/>
    </row>
    <row r="69" spans="1:5">
      <c r="A69" s="4"/>
      <c r="B69" s="4"/>
      <c r="C69" s="2"/>
      <c r="D69" s="4"/>
    </row>
    <row r="70" spans="1:5">
      <c r="A70" s="4"/>
      <c r="B70" s="4"/>
      <c r="C70" s="2"/>
      <c r="D70" s="4"/>
    </row>
    <row r="71" spans="1:5">
      <c r="A71" s="4"/>
      <c r="B71" s="4"/>
      <c r="C71" s="2"/>
      <c r="D71" s="4"/>
    </row>
    <row r="72" spans="1:5">
      <c r="A72" s="4"/>
      <c r="B72" s="4"/>
      <c r="C72" s="2"/>
      <c r="D72" s="4"/>
    </row>
    <row r="85" spans="5:5" ht="15.75">
      <c r="E85" s="33"/>
    </row>
    <row r="86" spans="5:5" ht="15.75">
      <c r="E86" s="33"/>
    </row>
    <row r="87" spans="5:5" ht="15.75">
      <c r="E87" s="33"/>
    </row>
    <row r="88" spans="5:5">
      <c r="E88" s="34"/>
    </row>
    <row r="89" spans="5:5">
      <c r="E89" s="34"/>
    </row>
    <row r="90" spans="5:5">
      <c r="E90" s="34"/>
    </row>
    <row r="91" spans="5:5">
      <c r="E91" s="34"/>
    </row>
    <row r="92" spans="5:5">
      <c r="E92" s="34"/>
    </row>
    <row r="93" spans="5:5">
      <c r="E93" s="34"/>
    </row>
    <row r="94" spans="5:5">
      <c r="E94" s="34"/>
    </row>
    <row r="95" spans="5:5">
      <c r="E95" s="34"/>
    </row>
  </sheetData>
  <mergeCells count="22">
    <mergeCell ref="A59:E59"/>
    <mergeCell ref="A22:E22"/>
    <mergeCell ref="E25:E29"/>
    <mergeCell ref="E30:E33"/>
    <mergeCell ref="E34:E35"/>
    <mergeCell ref="A37:E37"/>
    <mergeCell ref="A41:E41"/>
    <mergeCell ref="E49:E50"/>
    <mergeCell ref="E43:E48"/>
    <mergeCell ref="E56:E57"/>
    <mergeCell ref="E51:E55"/>
    <mergeCell ref="A7:E7"/>
    <mergeCell ref="A8:E8"/>
    <mergeCell ref="A9:E9"/>
    <mergeCell ref="A16:E16"/>
    <mergeCell ref="A2:E2"/>
    <mergeCell ref="A12:E12"/>
    <mergeCell ref="A3:E3"/>
    <mergeCell ref="A4:E4"/>
    <mergeCell ref="A5:E5"/>
    <mergeCell ref="A6:E6"/>
    <mergeCell ref="E13:E14"/>
  </mergeCells>
  <pageMargins left="0.31496062992125984" right="0.31496062992125984" top="0.55118110236220474" bottom="0.55118110236220474" header="0.31496062992125984" footer="0.31496062992125984"/>
  <pageSetup paperSize="9" scale="71" fitToHeight="0"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AK60"/>
  <sheetViews>
    <sheetView tabSelected="1" view="pageBreakPreview" zoomScale="60" zoomScaleNormal="100" workbookViewId="0">
      <selection activeCell="E1" sqref="E1"/>
    </sheetView>
  </sheetViews>
  <sheetFormatPr defaultColWidth="9.140625" defaultRowHeight="12.75"/>
  <cols>
    <col min="1" max="1" width="29.42578125" style="15" customWidth="1"/>
    <col min="2" max="2" width="13.7109375" style="17" customWidth="1"/>
    <col min="3" max="3" width="15.7109375" style="1" customWidth="1"/>
    <col min="4" max="4" width="14.140625" style="17" customWidth="1"/>
    <col min="5" max="5" width="129.7109375" style="32" customWidth="1"/>
    <col min="6" max="8" width="9.140625" style="2"/>
    <col min="9" max="9" width="10.7109375" style="2" bestFit="1" customWidth="1"/>
    <col min="10" max="16384" width="9.140625" style="2"/>
  </cols>
  <sheetData>
    <row r="1" spans="1:5" ht="18.75">
      <c r="E1" s="164" t="s">
        <v>237</v>
      </c>
    </row>
    <row r="2" spans="1:5" ht="30">
      <c r="A2" s="161" t="s">
        <v>20</v>
      </c>
      <c r="B2" s="162"/>
      <c r="C2" s="162"/>
      <c r="D2" s="162"/>
      <c r="E2" s="162"/>
    </row>
    <row r="3" spans="1:5" s="60" customFormat="1" ht="21.75" customHeight="1">
      <c r="A3" s="160" t="s">
        <v>39</v>
      </c>
      <c r="B3" s="160"/>
      <c r="C3" s="160"/>
      <c r="D3" s="160"/>
      <c r="E3" s="160"/>
    </row>
    <row r="4" spans="1:5" s="60" customFormat="1" ht="21.75" customHeight="1">
      <c r="A4" s="160" t="s">
        <v>31</v>
      </c>
      <c r="B4" s="160"/>
      <c r="C4" s="160"/>
      <c r="D4" s="160"/>
      <c r="E4" s="160"/>
    </row>
    <row r="5" spans="1:5" s="60" customFormat="1" ht="21.75" customHeight="1">
      <c r="A5" s="160" t="s">
        <v>33</v>
      </c>
      <c r="B5" s="160"/>
      <c r="C5" s="160"/>
      <c r="D5" s="160"/>
      <c r="E5" s="160"/>
    </row>
    <row r="6" spans="1:5" s="60" customFormat="1" ht="21.75" customHeight="1">
      <c r="A6" s="160" t="s">
        <v>32</v>
      </c>
      <c r="B6" s="160"/>
      <c r="C6" s="160"/>
      <c r="D6" s="160"/>
      <c r="E6" s="160"/>
    </row>
    <row r="7" spans="1:5" s="60" customFormat="1" ht="21.75" customHeight="1">
      <c r="A7" s="160" t="s">
        <v>34</v>
      </c>
      <c r="B7" s="160"/>
      <c r="C7" s="160"/>
      <c r="D7" s="160"/>
      <c r="E7" s="160"/>
    </row>
    <row r="8" spans="1:5" s="60" customFormat="1" ht="21.75" customHeight="1">
      <c r="A8" s="160" t="s">
        <v>35</v>
      </c>
      <c r="B8" s="160"/>
      <c r="C8" s="160"/>
      <c r="D8" s="160"/>
      <c r="E8" s="160"/>
    </row>
    <row r="9" spans="1:5" s="60" customFormat="1" ht="21.75" customHeight="1">
      <c r="A9" s="160" t="s">
        <v>36</v>
      </c>
      <c r="B9" s="160"/>
      <c r="C9" s="160"/>
      <c r="D9" s="160"/>
      <c r="E9" s="160"/>
    </row>
    <row r="10" spans="1:5" ht="15.75">
      <c r="A10" s="13"/>
      <c r="B10" s="14"/>
      <c r="C10" s="12"/>
      <c r="D10" s="14"/>
      <c r="E10" s="25"/>
    </row>
    <row r="11" spans="1:5" ht="76.5">
      <c r="A11" s="37" t="s">
        <v>0</v>
      </c>
      <c r="B11" s="84" t="s">
        <v>75</v>
      </c>
      <c r="C11" s="63" t="s">
        <v>1</v>
      </c>
      <c r="D11" s="84" t="s">
        <v>76</v>
      </c>
      <c r="E11" s="38" t="s">
        <v>2</v>
      </c>
    </row>
    <row r="12" spans="1:5" ht="16.5" hidden="1">
      <c r="A12" s="142" t="s">
        <v>16</v>
      </c>
      <c r="B12" s="142"/>
      <c r="C12" s="142"/>
      <c r="D12" s="142"/>
      <c r="E12" s="142"/>
    </row>
    <row r="13" spans="1:5" s="4" customFormat="1" ht="18.75" hidden="1">
      <c r="A13" s="69"/>
      <c r="B13" s="43"/>
      <c r="C13" s="43">
        <f t="shared" ref="C13:C16" si="0">D13-B13</f>
        <v>0</v>
      </c>
      <c r="D13" s="41"/>
      <c r="E13" s="44"/>
    </row>
    <row r="14" spans="1:5" s="4" customFormat="1" ht="18.75" hidden="1">
      <c r="A14" s="42"/>
      <c r="B14" s="68"/>
      <c r="C14" s="68">
        <f t="shared" si="0"/>
        <v>0</v>
      </c>
      <c r="D14" s="66"/>
      <c r="E14" s="44"/>
    </row>
    <row r="15" spans="1:5" s="4" customFormat="1" ht="18.75" hidden="1">
      <c r="A15" s="42"/>
      <c r="B15" s="68"/>
      <c r="C15" s="68">
        <f t="shared" si="0"/>
        <v>0</v>
      </c>
      <c r="D15" s="66"/>
      <c r="E15" s="44"/>
    </row>
    <row r="16" spans="1:5" s="4" customFormat="1" ht="31.5" hidden="1">
      <c r="A16" s="52" t="s">
        <v>11</v>
      </c>
      <c r="B16" s="21">
        <f>SUM(B13:B13)</f>
        <v>0</v>
      </c>
      <c r="C16" s="21">
        <f t="shared" si="0"/>
        <v>0</v>
      </c>
      <c r="D16" s="21">
        <f>D13</f>
        <v>0</v>
      </c>
      <c r="E16" s="26"/>
    </row>
    <row r="17" spans="1:37" ht="62.25" customHeight="1">
      <c r="A17" s="139" t="s">
        <v>41</v>
      </c>
      <c r="B17" s="139"/>
      <c r="C17" s="139"/>
      <c r="D17" s="139"/>
      <c r="E17" s="139"/>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75" customHeight="1">
      <c r="A18" s="39" t="s">
        <v>0</v>
      </c>
      <c r="B18" s="84" t="s">
        <v>75</v>
      </c>
      <c r="C18" s="63" t="s">
        <v>1</v>
      </c>
      <c r="D18" s="84" t="s">
        <v>76</v>
      </c>
      <c r="E18" s="40" t="s">
        <v>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8.75" hidden="1">
      <c r="A19" s="22"/>
      <c r="B19" s="24"/>
      <c r="C19" s="35">
        <f t="shared" ref="C19:C21" si="1">D19-B19</f>
        <v>0</v>
      </c>
      <c r="D19" s="24"/>
      <c r="E19" s="73"/>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8.75" hidden="1">
      <c r="A20" s="19"/>
      <c r="B20" s="24"/>
      <c r="C20" s="35">
        <f t="shared" si="1"/>
        <v>0</v>
      </c>
      <c r="D20" s="24"/>
      <c r="E20" s="73"/>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8.75" hidden="1">
      <c r="A21" s="19"/>
      <c r="B21" s="24"/>
      <c r="C21" s="43">
        <f t="shared" si="1"/>
        <v>0</v>
      </c>
      <c r="D21" s="41"/>
      <c r="E21" s="50"/>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s="7" customFormat="1" ht="35.25" customHeight="1">
      <c r="A22" s="9" t="s">
        <v>13</v>
      </c>
      <c r="B22" s="18">
        <f>SUM(B19:B21)</f>
        <v>0</v>
      </c>
      <c r="C22" s="18">
        <f>D22-B22</f>
        <v>0</v>
      </c>
      <c r="D22" s="18">
        <v>0</v>
      </c>
      <c r="E22" s="27"/>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row>
    <row r="23" spans="1:37" s="7" customFormat="1" ht="32.25" hidden="1" customHeight="1">
      <c r="A23" s="142" t="s">
        <v>14</v>
      </c>
      <c r="B23" s="142"/>
      <c r="C23" s="142"/>
      <c r="D23" s="142"/>
      <c r="E23" s="142"/>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row>
    <row r="24" spans="1:37" ht="77.25" hidden="1" customHeight="1">
      <c r="A24" s="39" t="s">
        <v>0</v>
      </c>
      <c r="B24" s="61" t="s">
        <v>51</v>
      </c>
      <c r="C24" s="63" t="s">
        <v>1</v>
      </c>
      <c r="D24" s="61" t="s">
        <v>52</v>
      </c>
      <c r="E24" s="40" t="s">
        <v>2</v>
      </c>
    </row>
    <row r="25" spans="1:37" s="7" customFormat="1" ht="42" hidden="1" customHeight="1">
      <c r="A25" s="23" t="s">
        <v>7</v>
      </c>
      <c r="B25" s="41"/>
      <c r="C25" s="43">
        <f t="shared" ref="C25:C27" si="2">D25-B25</f>
        <v>0</v>
      </c>
      <c r="D25" s="41"/>
      <c r="E25" s="51" t="s">
        <v>15</v>
      </c>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row>
    <row r="26" spans="1:37" s="7" customFormat="1" ht="23.25" hidden="1" customHeight="1">
      <c r="A26" s="19"/>
      <c r="B26" s="24">
        <v>0</v>
      </c>
      <c r="C26" s="35">
        <f t="shared" si="2"/>
        <v>0</v>
      </c>
      <c r="D26" s="24"/>
      <c r="E26" s="135"/>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row>
    <row r="27" spans="1:37" s="7" customFormat="1" ht="23.25" hidden="1" customHeight="1">
      <c r="A27" s="19"/>
      <c r="B27" s="24">
        <v>0</v>
      </c>
      <c r="C27" s="35">
        <f t="shared" si="2"/>
        <v>0</v>
      </c>
      <c r="D27" s="24"/>
      <c r="E27" s="135"/>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row>
    <row r="28" spans="1:37" s="7" customFormat="1" ht="23.25" hidden="1" customHeight="1">
      <c r="A28" s="19"/>
      <c r="B28" s="24">
        <v>0</v>
      </c>
      <c r="C28" s="35">
        <f>D28-B28</f>
        <v>0</v>
      </c>
      <c r="D28" s="24"/>
      <c r="E28" s="135"/>
      <c r="F28" s="8"/>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8"/>
      <c r="AJ28" s="8"/>
      <c r="AK28" s="8"/>
    </row>
    <row r="29" spans="1:37" s="7" customFormat="1" ht="23.25" hidden="1" customHeight="1">
      <c r="A29" s="19"/>
      <c r="B29" s="24">
        <v>0</v>
      </c>
      <c r="C29" s="35">
        <f>D29-B29</f>
        <v>0</v>
      </c>
      <c r="D29" s="24"/>
      <c r="E29" s="135"/>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row>
    <row r="30" spans="1:37" s="7" customFormat="1" ht="23.25" hidden="1" customHeight="1">
      <c r="A30" s="19"/>
      <c r="B30" s="24">
        <v>0</v>
      </c>
      <c r="C30" s="35">
        <f t="shared" ref="C30:C34" si="3">D30-B30</f>
        <v>0</v>
      </c>
      <c r="D30" s="24"/>
      <c r="E30" s="135"/>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row>
    <row r="31" spans="1:37" s="7" customFormat="1" ht="16.5" hidden="1">
      <c r="A31" s="19"/>
      <c r="B31" s="24">
        <v>0</v>
      </c>
      <c r="C31" s="35">
        <f>D31-B31</f>
        <v>0</v>
      </c>
      <c r="D31" s="24"/>
      <c r="E31" s="135"/>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row>
    <row r="32" spans="1:37" s="7" customFormat="1" ht="16.5" hidden="1">
      <c r="A32" s="19"/>
      <c r="B32" s="24">
        <v>0</v>
      </c>
      <c r="C32" s="35">
        <f t="shared" si="3"/>
        <v>0</v>
      </c>
      <c r="D32" s="24"/>
      <c r="E32" s="135"/>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row>
    <row r="33" spans="1:37" s="7" customFormat="1" ht="16.5" hidden="1">
      <c r="A33" s="19"/>
      <c r="B33" s="24">
        <v>0</v>
      </c>
      <c r="C33" s="35">
        <f t="shared" si="3"/>
        <v>0</v>
      </c>
      <c r="D33" s="24"/>
      <c r="E33" s="135"/>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row>
    <row r="34" spans="1:37" s="7" customFormat="1" ht="16.5" hidden="1">
      <c r="A34" s="19"/>
      <c r="B34" s="24">
        <v>0</v>
      </c>
      <c r="C34" s="35">
        <f t="shared" si="3"/>
        <v>0</v>
      </c>
      <c r="D34" s="24"/>
      <c r="E34" s="135"/>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row>
    <row r="35" spans="1:37" s="7" customFormat="1" ht="30" hidden="1" customHeight="1">
      <c r="A35" s="19"/>
      <c r="B35" s="24">
        <v>0</v>
      </c>
      <c r="C35" s="35">
        <f>D35-B35</f>
        <v>0</v>
      </c>
      <c r="D35" s="24"/>
      <c r="E35" s="133"/>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row>
    <row r="36" spans="1:37" s="7" customFormat="1" ht="30" hidden="1" customHeight="1">
      <c r="A36" s="19"/>
      <c r="B36" s="24">
        <v>0</v>
      </c>
      <c r="C36" s="35">
        <f>D36-B36</f>
        <v>0</v>
      </c>
      <c r="D36" s="24"/>
      <c r="E36" s="134"/>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row>
    <row r="37" spans="1:37" s="7" customFormat="1" ht="33.75" hidden="1" customHeight="1">
      <c r="A37" s="9" t="s">
        <v>13</v>
      </c>
      <c r="B37" s="18">
        <f>SUM(B25:B36)</f>
        <v>0</v>
      </c>
      <c r="C37" s="18">
        <f>D37-B37</f>
        <v>0</v>
      </c>
      <c r="D37" s="18">
        <f>SUM(D25:D36)</f>
        <v>0</v>
      </c>
      <c r="E37" s="27"/>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row>
    <row r="38" spans="1:37" s="7" customFormat="1" ht="32.25" hidden="1" customHeight="1">
      <c r="A38" s="142" t="s">
        <v>50</v>
      </c>
      <c r="B38" s="142"/>
      <c r="C38" s="142"/>
      <c r="D38" s="142"/>
      <c r="E38" s="142"/>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row>
    <row r="39" spans="1:37" ht="76.5" hidden="1" customHeight="1">
      <c r="A39" s="39" t="s">
        <v>0</v>
      </c>
      <c r="B39" s="61" t="s">
        <v>51</v>
      </c>
      <c r="C39" s="39" t="s">
        <v>1</v>
      </c>
      <c r="D39" s="61" t="s">
        <v>52</v>
      </c>
      <c r="E39" s="36" t="s">
        <v>2</v>
      </c>
    </row>
    <row r="40" spans="1:37" s="7" customFormat="1" ht="93.75" hidden="1" customHeight="1">
      <c r="A40" s="65" t="s">
        <v>5</v>
      </c>
      <c r="B40" s="66"/>
      <c r="C40" s="68">
        <f t="shared" ref="C40" si="4">D40-B40</f>
        <v>0</v>
      </c>
      <c r="D40" s="66">
        <v>0</v>
      </c>
      <c r="E40" s="70"/>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row>
    <row r="41" spans="1:37" s="7" customFormat="1" ht="31.5" hidden="1">
      <c r="A41" s="9" t="s">
        <v>13</v>
      </c>
      <c r="B41" s="18">
        <v>0</v>
      </c>
      <c r="C41" s="18">
        <f>D41-B41</f>
        <v>0</v>
      </c>
      <c r="D41" s="18">
        <v>0</v>
      </c>
      <c r="E41" s="27"/>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row>
    <row r="42" spans="1:37" ht="23.25" customHeight="1">
      <c r="A42" s="141" t="s">
        <v>17</v>
      </c>
      <c r="B42" s="141"/>
      <c r="C42" s="141"/>
      <c r="D42" s="141"/>
      <c r="E42" s="141"/>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77.25" customHeight="1">
      <c r="A43" s="39" t="s">
        <v>0</v>
      </c>
      <c r="B43" s="84" t="s">
        <v>75</v>
      </c>
      <c r="C43" s="63" t="s">
        <v>1</v>
      </c>
      <c r="D43" s="84" t="s">
        <v>76</v>
      </c>
      <c r="E43" s="40" t="s">
        <v>2</v>
      </c>
    </row>
    <row r="44" spans="1:37" s="5" customFormat="1" ht="18.75" customHeight="1">
      <c r="A44" s="104" t="s">
        <v>116</v>
      </c>
      <c r="B44" s="74">
        <v>15593.3</v>
      </c>
      <c r="C44" s="110">
        <f t="shared" ref="C44:C48" si="5">D44-B44</f>
        <v>-9432.4</v>
      </c>
      <c r="D44" s="109">
        <v>6160.9</v>
      </c>
      <c r="E44" s="140" t="s">
        <v>124</v>
      </c>
    </row>
    <row r="45" spans="1:37" s="5" customFormat="1" ht="18.75" customHeight="1">
      <c r="A45" s="104" t="s">
        <v>117</v>
      </c>
      <c r="B45" s="100">
        <v>4709.2</v>
      </c>
      <c r="C45" s="110">
        <f t="shared" si="5"/>
        <v>-2848.6</v>
      </c>
      <c r="D45" s="109">
        <v>1860.6</v>
      </c>
      <c r="E45" s="133"/>
    </row>
    <row r="46" spans="1:37" s="5" customFormat="1" ht="18.75" customHeight="1">
      <c r="A46" s="19" t="s">
        <v>118</v>
      </c>
      <c r="B46" s="100">
        <v>3826.8</v>
      </c>
      <c r="C46" s="110">
        <f t="shared" si="5"/>
        <v>-3826.8</v>
      </c>
      <c r="D46" s="109">
        <v>0</v>
      </c>
      <c r="E46" s="133"/>
    </row>
    <row r="47" spans="1:37" s="5" customFormat="1" ht="18.75" customHeight="1">
      <c r="A47" s="19" t="s">
        <v>119</v>
      </c>
      <c r="B47" s="100">
        <v>0</v>
      </c>
      <c r="C47" s="110">
        <f t="shared" si="5"/>
        <v>9432.4</v>
      </c>
      <c r="D47" s="109">
        <v>9432.4</v>
      </c>
      <c r="E47" s="133"/>
    </row>
    <row r="48" spans="1:37" s="5" customFormat="1" ht="18.75" customHeight="1">
      <c r="A48" s="19" t="s">
        <v>120</v>
      </c>
      <c r="B48" s="74">
        <v>0</v>
      </c>
      <c r="C48" s="110">
        <f t="shared" si="5"/>
        <v>2848.6</v>
      </c>
      <c r="D48" s="109">
        <v>2848.6</v>
      </c>
      <c r="E48" s="133"/>
    </row>
    <row r="49" spans="1:37" s="5" customFormat="1" ht="16.5" customHeight="1">
      <c r="A49" s="19" t="s">
        <v>121</v>
      </c>
      <c r="B49" s="24">
        <v>0</v>
      </c>
      <c r="C49" s="110">
        <f t="shared" ref="C49:C51" si="6">D49-B49</f>
        <v>3826.8</v>
      </c>
      <c r="D49" s="24">
        <v>3826.8</v>
      </c>
      <c r="E49" s="134"/>
    </row>
    <row r="50" spans="1:37" s="5" customFormat="1" ht="70.5" customHeight="1">
      <c r="A50" s="19" t="s">
        <v>122</v>
      </c>
      <c r="B50" s="24">
        <v>313.10000000000002</v>
      </c>
      <c r="C50" s="101">
        <f t="shared" si="6"/>
        <v>-313.10000000000002</v>
      </c>
      <c r="D50" s="24">
        <v>0</v>
      </c>
      <c r="E50" s="133" t="s">
        <v>129</v>
      </c>
    </row>
    <row r="51" spans="1:37" s="5" customFormat="1" ht="70.5" customHeight="1">
      <c r="A51" s="19" t="s">
        <v>123</v>
      </c>
      <c r="B51" s="24">
        <v>0</v>
      </c>
      <c r="C51" s="67">
        <f t="shared" si="6"/>
        <v>313.10000000000002</v>
      </c>
      <c r="D51" s="24">
        <v>313.10000000000002</v>
      </c>
      <c r="E51" s="134"/>
    </row>
    <row r="52" spans="1:37" s="5" customFormat="1" ht="21" customHeight="1">
      <c r="A52" s="19" t="s">
        <v>87</v>
      </c>
      <c r="B52" s="24">
        <v>44.6</v>
      </c>
      <c r="C52" s="35">
        <f>D52-B52</f>
        <v>-44.6</v>
      </c>
      <c r="D52" s="24">
        <v>0</v>
      </c>
      <c r="E52" s="140" t="s">
        <v>131</v>
      </c>
    </row>
    <row r="53" spans="1:37" s="5" customFormat="1" ht="21" customHeight="1">
      <c r="A53" s="19" t="s">
        <v>88</v>
      </c>
      <c r="B53" s="24">
        <v>44.6</v>
      </c>
      <c r="C53" s="35">
        <f>D53-B53</f>
        <v>-44.6</v>
      </c>
      <c r="D53" s="24">
        <v>0</v>
      </c>
      <c r="E53" s="133"/>
    </row>
    <row r="54" spans="1:37" s="5" customFormat="1" ht="21" customHeight="1">
      <c r="A54" s="19" t="s">
        <v>89</v>
      </c>
      <c r="B54" s="24">
        <v>44.6</v>
      </c>
      <c r="C54" s="35">
        <f>D54-B54</f>
        <v>-44.6</v>
      </c>
      <c r="D54" s="24">
        <v>0</v>
      </c>
      <c r="E54" s="133"/>
    </row>
    <row r="55" spans="1:37" s="5" customFormat="1" ht="21" customHeight="1">
      <c r="A55" s="19" t="s">
        <v>90</v>
      </c>
      <c r="B55" s="24">
        <v>44.6</v>
      </c>
      <c r="C55" s="35">
        <f>D55-B55</f>
        <v>-44.6</v>
      </c>
      <c r="D55" s="24">
        <v>0</v>
      </c>
      <c r="E55" s="133"/>
    </row>
    <row r="56" spans="1:37" s="5" customFormat="1" ht="21" customHeight="1">
      <c r="A56" s="19" t="s">
        <v>130</v>
      </c>
      <c r="B56" s="24">
        <v>0</v>
      </c>
      <c r="C56" s="35">
        <f>D56-B56</f>
        <v>178.3</v>
      </c>
      <c r="D56" s="24">
        <v>178.3</v>
      </c>
      <c r="E56" s="133"/>
    </row>
    <row r="57" spans="1:37" ht="34.5" customHeight="1">
      <c r="A57" s="9" t="s">
        <v>19</v>
      </c>
      <c r="B57" s="18">
        <f>SUM(B44:B56)</f>
        <v>24620.799999999992</v>
      </c>
      <c r="C57" s="18">
        <v>0</v>
      </c>
      <c r="D57" s="18">
        <f>SUM(D44:D56)</f>
        <v>24620.699999999997</v>
      </c>
      <c r="E57" s="28"/>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3.5">
      <c r="A58" s="152"/>
      <c r="B58" s="152"/>
      <c r="C58" s="152"/>
      <c r="D58" s="152"/>
      <c r="E58" s="152"/>
    </row>
    <row r="59" spans="1:37" ht="76.5">
      <c r="A59" s="39" t="s">
        <v>0</v>
      </c>
      <c r="B59" s="84" t="s">
        <v>75</v>
      </c>
      <c r="C59" s="63" t="s">
        <v>1</v>
      </c>
      <c r="D59" s="84" t="s">
        <v>76</v>
      </c>
      <c r="E59" s="40" t="s">
        <v>2</v>
      </c>
    </row>
    <row r="60" spans="1:37" ht="31.5">
      <c r="A60" s="9" t="s">
        <v>3</v>
      </c>
      <c r="B60" s="18">
        <v>1221019.6000000001</v>
      </c>
      <c r="C60" s="18">
        <f>D60-B60</f>
        <v>0</v>
      </c>
      <c r="D60" s="18">
        <v>1221019.6000000001</v>
      </c>
      <c r="E60" s="30"/>
    </row>
  </sheetData>
  <mergeCells count="20">
    <mergeCell ref="A2:E2"/>
    <mergeCell ref="A12:E12"/>
    <mergeCell ref="A17:E17"/>
    <mergeCell ref="A23:E23"/>
    <mergeCell ref="E26:E30"/>
    <mergeCell ref="A3:E3"/>
    <mergeCell ref="A4:E4"/>
    <mergeCell ref="A5:E5"/>
    <mergeCell ref="A6:E6"/>
    <mergeCell ref="A7:E7"/>
    <mergeCell ref="A8:E8"/>
    <mergeCell ref="A9:E9"/>
    <mergeCell ref="A58:E58"/>
    <mergeCell ref="E31:E34"/>
    <mergeCell ref="E35:E36"/>
    <mergeCell ref="A38:E38"/>
    <mergeCell ref="A42:E42"/>
    <mergeCell ref="E44:E49"/>
    <mergeCell ref="E50:E51"/>
    <mergeCell ref="E52:E56"/>
  </mergeCells>
  <pageMargins left="0.31496062992125984" right="0.31496062992125984" top="0.55118110236220474" bottom="0.35433070866141736" header="0.31496062992125984" footer="0.31496062992125984"/>
  <pageSetup paperSize="9" scale="71" fitToHeight="0" orientation="landscape" r:id="rId1"/>
</worksheet>
</file>

<file path=xl/worksheets/sheet4.xml><?xml version="1.0" encoding="utf-8"?>
<worksheet xmlns="http://schemas.openxmlformats.org/spreadsheetml/2006/main" xmlns:r="http://schemas.openxmlformats.org/officeDocument/2006/relationships">
  <dimension ref="A1:D33"/>
  <sheetViews>
    <sheetView workbookViewId="0">
      <selection activeCell="D6" sqref="D6"/>
    </sheetView>
  </sheetViews>
  <sheetFormatPr defaultRowHeight="12.75"/>
  <cols>
    <col min="1" max="1" width="37.42578125" style="56" customWidth="1"/>
    <col min="2" max="2" width="16.85546875" style="57" customWidth="1"/>
    <col min="3" max="3" width="14.5703125" style="57" customWidth="1"/>
    <col min="4" max="4" width="19.28515625" style="57" customWidth="1"/>
    <col min="5" max="16384" width="9.140625" style="56"/>
  </cols>
  <sheetData>
    <row r="1" spans="1:4" ht="30">
      <c r="A1" s="161" t="s">
        <v>10</v>
      </c>
      <c r="B1" s="163"/>
      <c r="C1" s="163"/>
      <c r="D1" s="163"/>
    </row>
    <row r="2" spans="1:4" ht="63.75">
      <c r="A2" s="39" t="s">
        <v>29</v>
      </c>
      <c r="B2" s="84" t="s">
        <v>75</v>
      </c>
      <c r="C2" s="63" t="s">
        <v>1</v>
      </c>
      <c r="D2" s="84" t="s">
        <v>76</v>
      </c>
    </row>
    <row r="3" spans="1:4" ht="51">
      <c r="A3" s="54" t="s">
        <v>22</v>
      </c>
      <c r="B3" s="53">
        <v>866312.1</v>
      </c>
      <c r="C3" s="53">
        <f t="shared" ref="C3:C5" si="0">D3-B3</f>
        <v>-9091.7999999999302</v>
      </c>
      <c r="D3" s="53">
        <v>857220.3</v>
      </c>
    </row>
    <row r="4" spans="1:4" ht="51">
      <c r="A4" s="54" t="s">
        <v>23</v>
      </c>
      <c r="B4" s="53">
        <v>57222.5</v>
      </c>
      <c r="C4" s="53">
        <f t="shared" si="0"/>
        <v>-23527.4</v>
      </c>
      <c r="D4" s="53">
        <v>33695.1</v>
      </c>
    </row>
    <row r="5" spans="1:4" ht="57.75" customHeight="1">
      <c r="A5" s="54" t="s">
        <v>24</v>
      </c>
      <c r="B5" s="53">
        <v>381425.6</v>
      </c>
      <c r="C5" s="53">
        <f t="shared" si="0"/>
        <v>-15091.5</v>
      </c>
      <c r="D5" s="53">
        <v>366334.1</v>
      </c>
    </row>
    <row r="6" spans="1:4" ht="42.75" customHeight="1">
      <c r="A6" s="54" t="s">
        <v>25</v>
      </c>
      <c r="B6" s="53">
        <v>111251.6</v>
      </c>
      <c r="C6" s="53">
        <f>D6-B6</f>
        <v>-193.70000000001164</v>
      </c>
      <c r="D6" s="53">
        <v>111057.9</v>
      </c>
    </row>
    <row r="7" spans="1:4" ht="38.25">
      <c r="A7" s="54" t="s">
        <v>26</v>
      </c>
      <c r="B7" s="53">
        <v>5089.6000000000004</v>
      </c>
      <c r="C7" s="53">
        <f>D7-B7</f>
        <v>-660.40000000000055</v>
      </c>
      <c r="D7" s="53">
        <v>4429.2</v>
      </c>
    </row>
    <row r="8" spans="1:4" ht="51">
      <c r="A8" s="54" t="s">
        <v>27</v>
      </c>
      <c r="B8" s="53">
        <v>4768.2</v>
      </c>
      <c r="C8" s="53">
        <f>D8-B8</f>
        <v>0</v>
      </c>
      <c r="D8" s="53">
        <v>4768.2</v>
      </c>
    </row>
    <row r="9" spans="1:4" ht="16.5">
      <c r="A9" s="55" t="s">
        <v>3</v>
      </c>
      <c r="B9" s="35">
        <v>1426069.6</v>
      </c>
      <c r="C9" s="35">
        <f>D9-B9</f>
        <v>-48564.700000000186</v>
      </c>
      <c r="D9" s="35">
        <v>1377504.9</v>
      </c>
    </row>
    <row r="12" spans="1:4" ht="30">
      <c r="A12" s="161" t="s">
        <v>21</v>
      </c>
      <c r="B12" s="163"/>
      <c r="C12" s="163"/>
      <c r="D12" s="163"/>
    </row>
    <row r="13" spans="1:4" ht="63.75">
      <c r="A13" s="39" t="s">
        <v>29</v>
      </c>
      <c r="B13" s="84" t="s">
        <v>75</v>
      </c>
      <c r="C13" s="63" t="s">
        <v>1</v>
      </c>
      <c r="D13" s="84" t="s">
        <v>76</v>
      </c>
    </row>
    <row r="14" spans="1:4" ht="15.75">
      <c r="A14" s="55" t="s">
        <v>28</v>
      </c>
      <c r="B14" s="58">
        <v>18285.099999999999</v>
      </c>
      <c r="C14" s="53">
        <f t="shared" ref="C14:C17" si="1">D14-B14</f>
        <v>0</v>
      </c>
      <c r="D14" s="58">
        <v>18285.099999999999</v>
      </c>
    </row>
    <row r="15" spans="1:4" ht="51">
      <c r="A15" s="54" t="s">
        <v>22</v>
      </c>
      <c r="B15" s="53">
        <v>728568</v>
      </c>
      <c r="C15" s="53">
        <f t="shared" si="1"/>
        <v>0</v>
      </c>
      <c r="D15" s="53">
        <v>728568</v>
      </c>
    </row>
    <row r="16" spans="1:4" ht="51">
      <c r="A16" s="54" t="s">
        <v>23</v>
      </c>
      <c r="B16" s="53">
        <v>169820.5</v>
      </c>
      <c r="C16" s="53">
        <f t="shared" si="1"/>
        <v>0</v>
      </c>
      <c r="D16" s="53">
        <v>169820.5</v>
      </c>
    </row>
    <row r="17" spans="1:4" ht="55.5" customHeight="1">
      <c r="A17" s="54" t="s">
        <v>24</v>
      </c>
      <c r="B17" s="53">
        <v>175106.4</v>
      </c>
      <c r="C17" s="53">
        <f t="shared" si="1"/>
        <v>33182.700000000012</v>
      </c>
      <c r="D17" s="53">
        <v>208289.1</v>
      </c>
    </row>
    <row r="18" spans="1:4" ht="44.25" customHeight="1">
      <c r="A18" s="54" t="s">
        <v>25</v>
      </c>
      <c r="B18" s="53">
        <v>88632.4</v>
      </c>
      <c r="C18" s="53">
        <f>D18-B18</f>
        <v>0</v>
      </c>
      <c r="D18" s="53">
        <v>88632.4</v>
      </c>
    </row>
    <row r="19" spans="1:4" ht="38.25">
      <c r="A19" s="54" t="s">
        <v>26</v>
      </c>
      <c r="B19" s="53">
        <v>5235.3</v>
      </c>
      <c r="C19" s="53">
        <f>D19-B19</f>
        <v>0</v>
      </c>
      <c r="D19" s="53">
        <v>5235.3</v>
      </c>
    </row>
    <row r="20" spans="1:4" ht="51">
      <c r="A20" s="54" t="s">
        <v>27</v>
      </c>
      <c r="B20" s="53">
        <v>4714.2</v>
      </c>
      <c r="C20" s="53">
        <f>D20-B20</f>
        <v>0</v>
      </c>
      <c r="D20" s="53">
        <v>4714.2</v>
      </c>
    </row>
    <row r="21" spans="1:4" ht="16.5">
      <c r="A21" s="55" t="s">
        <v>3</v>
      </c>
      <c r="B21" s="35">
        <v>1190361.7</v>
      </c>
      <c r="C21" s="35">
        <f>D21-B21</f>
        <v>33182.800000000047</v>
      </c>
      <c r="D21" s="35">
        <v>1223544.5</v>
      </c>
    </row>
    <row r="24" spans="1:4" ht="30">
      <c r="A24" s="161" t="s">
        <v>20</v>
      </c>
      <c r="B24" s="163"/>
      <c r="C24" s="163"/>
      <c r="D24" s="163"/>
    </row>
    <row r="25" spans="1:4" ht="63.75">
      <c r="A25" s="39" t="s">
        <v>29</v>
      </c>
      <c r="B25" s="84" t="s">
        <v>75</v>
      </c>
      <c r="C25" s="63" t="s">
        <v>1</v>
      </c>
      <c r="D25" s="84" t="s">
        <v>76</v>
      </c>
    </row>
    <row r="26" spans="1:4" ht="15.75">
      <c r="A26" s="55" t="s">
        <v>28</v>
      </c>
      <c r="B26" s="58">
        <v>37971.800000000003</v>
      </c>
      <c r="C26" s="53">
        <f t="shared" ref="C26:C29" si="2">D26-B26</f>
        <v>0</v>
      </c>
      <c r="D26" s="58">
        <v>37971.800000000003</v>
      </c>
    </row>
    <row r="27" spans="1:4" ht="51">
      <c r="A27" s="54" t="s">
        <v>22</v>
      </c>
      <c r="B27" s="53">
        <v>722583.5</v>
      </c>
      <c r="C27" s="53">
        <f t="shared" si="2"/>
        <v>0</v>
      </c>
      <c r="D27" s="53">
        <v>722583.5</v>
      </c>
    </row>
    <row r="28" spans="1:4" ht="51">
      <c r="A28" s="54" t="s">
        <v>23</v>
      </c>
      <c r="B28" s="53">
        <v>172231.5</v>
      </c>
      <c r="C28" s="53">
        <f t="shared" si="2"/>
        <v>0</v>
      </c>
      <c r="D28" s="53">
        <v>172231.5</v>
      </c>
    </row>
    <row r="29" spans="1:4" ht="63.75">
      <c r="A29" s="54" t="s">
        <v>24</v>
      </c>
      <c r="B29" s="53">
        <v>190945.7</v>
      </c>
      <c r="C29" s="53">
        <f t="shared" si="2"/>
        <v>0</v>
      </c>
      <c r="D29" s="53">
        <v>190945.7</v>
      </c>
    </row>
    <row r="30" spans="1:4" ht="51">
      <c r="A30" s="54" t="s">
        <v>25</v>
      </c>
      <c r="B30" s="53">
        <v>87175</v>
      </c>
      <c r="C30" s="53">
        <f>D30-B30</f>
        <v>0</v>
      </c>
      <c r="D30" s="53">
        <v>87175</v>
      </c>
    </row>
    <row r="31" spans="1:4" ht="38.25">
      <c r="A31" s="54" t="s">
        <v>26</v>
      </c>
      <c r="B31" s="53">
        <v>5210.7</v>
      </c>
      <c r="C31" s="53">
        <f>D31-B31</f>
        <v>0</v>
      </c>
      <c r="D31" s="53">
        <v>5210.7</v>
      </c>
    </row>
    <row r="32" spans="1:4" ht="51">
      <c r="A32" s="54" t="s">
        <v>27</v>
      </c>
      <c r="B32" s="53">
        <v>4901.3999999999996</v>
      </c>
      <c r="C32" s="53">
        <f>D32-B32</f>
        <v>0</v>
      </c>
      <c r="D32" s="53">
        <v>4901.3999999999996</v>
      </c>
    </row>
    <row r="33" spans="1:4" ht="16.5">
      <c r="A33" s="55" t="s">
        <v>3</v>
      </c>
      <c r="B33" s="35">
        <v>1221019.6000000001</v>
      </c>
      <c r="C33" s="35">
        <f>D33-B33</f>
        <v>0</v>
      </c>
      <c r="D33" s="35">
        <v>1221019.6000000001</v>
      </c>
    </row>
  </sheetData>
  <mergeCells count="3">
    <mergeCell ref="A1:D1"/>
    <mergeCell ref="A12:D12"/>
    <mergeCell ref="A24:D24"/>
  </mergeCells>
  <pageMargins left="0.70866141732283472" right="0.31496062992125984" top="0.55118110236220474" bottom="0.35433070866141736" header="0.11811023622047245" footer="0.1181102362204724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2025</vt:lpstr>
      <vt:lpstr>2026</vt:lpstr>
      <vt:lpstr>2027</vt:lpstr>
      <vt:lpstr>ГРБС</vt:lpstr>
      <vt:lpstr>'2025'!Заголовки_для_печати</vt:lpstr>
      <vt:lpstr>'2025'!Область_печати</vt:lpstr>
      <vt:lpstr>'2026'!Область_печати</vt:lpstr>
      <vt:lpstr>'2027'!Область_печати</vt:lpstr>
    </vt:vector>
  </TitlesOfParts>
  <Company>Организация</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f_kristi</dc:creator>
  <cp:lastModifiedBy>Явнова Таисия Леонидовна</cp:lastModifiedBy>
  <cp:lastPrinted>2025-11-18T07:44:08Z</cp:lastPrinted>
  <dcterms:created xsi:type="dcterms:W3CDTF">2014-03-12T04:43:32Z</dcterms:created>
  <dcterms:modified xsi:type="dcterms:W3CDTF">2025-11-18T07:44:09Z</dcterms:modified>
</cp:coreProperties>
</file>